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C:\Users\info\OneDrive\デスクトップ\"/>
    </mc:Choice>
  </mc:AlternateContent>
  <xr:revisionPtr revIDLastSave="0" documentId="13_ncr:1_{0BFEDF80-8529-4515-81A4-0C39077D3B9D}" xr6:coauthVersionLast="47" xr6:coauthVersionMax="47" xr10:uidLastSave="{00000000-0000-0000-0000-000000000000}"/>
  <bookViews>
    <workbookView xWindow="0" yWindow="100" windowWidth="19200" windowHeight="9980" xr2:uid="{00000000-000D-0000-FFFF-FFFF00000000}"/>
  </bookViews>
  <sheets>
    <sheet name="記載例・様式１" sheetId="1" r:id="rId1"/>
    <sheet name="記載例・別紙１事業計画書①" sheetId="2" r:id="rId2"/>
    <sheet name="記載例・別紙１事業計画書②" sheetId="3" r:id="rId3"/>
    <sheet name="記載例・別紙２工程表" sheetId="4" r:id="rId4"/>
    <sheet name="記載例・添付１" sheetId="6" r:id="rId5"/>
    <sheet name="記載例・添付２" sheetId="7" r:id="rId6"/>
    <sheet name="記載例・添付３" sheetId="8" r:id="rId7"/>
    <sheet name="記載例・添付４" sheetId="9" r:id="rId8"/>
    <sheet name="記載例・添付５（太陽光）" sheetId="10" r:id="rId9"/>
    <sheet name="記載例・添付５（蓄電池）" sheetId="11" r:id="rId10"/>
    <sheet name="記載例・センター用（申請者は編集しないでください）" sheetId="5" r:id="rId11"/>
  </sheets>
  <definedNames>
    <definedName name="_xlnm.Print_Area" localSheetId="4">記載例・添付１!$A$1:$P$26</definedName>
    <definedName name="_xlnm.Print_Area" localSheetId="5">記載例・添付２!$A$1:$U$25</definedName>
    <definedName name="_xlnm.Print_Area" localSheetId="6">記載例・添付３!$A$1:$U$35</definedName>
    <definedName name="_xlnm.Print_Area" localSheetId="7">記載例・添付４!$A$1:$T$36</definedName>
    <definedName name="_xlnm.Print_Area" localSheetId="8">'記載例・添付５（太陽光）'!$A$1:$Y$65</definedName>
    <definedName name="_xlnm.Print_Area" localSheetId="9">'記載例・添付５（蓄電池）'!$A$1:$Y$66</definedName>
    <definedName name="屋根設置">記載例・添付４!$S$6:$S$10</definedName>
    <definedName name="地上設置">記載例・添付４!$R$6:$R$10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8" i="11" l="1"/>
  <c r="H57" i="11"/>
  <c r="H56" i="11"/>
  <c r="H55" i="11"/>
  <c r="H54" i="11"/>
  <c r="H53" i="11"/>
  <c r="H52" i="11"/>
  <c r="H51" i="11"/>
  <c r="H50" i="11"/>
  <c r="H49" i="11"/>
  <c r="H48" i="11"/>
  <c r="H47" i="11"/>
  <c r="H46" i="11"/>
  <c r="H45" i="11"/>
  <c r="H44" i="11"/>
  <c r="H43" i="11"/>
  <c r="H42" i="11"/>
  <c r="H41" i="11"/>
  <c r="H40" i="11"/>
  <c r="H39" i="11"/>
  <c r="H38" i="11"/>
  <c r="H37" i="11"/>
  <c r="H36" i="11"/>
  <c r="H35" i="11"/>
  <c r="H34" i="11"/>
  <c r="H33" i="11"/>
  <c r="H32" i="11"/>
  <c r="H31" i="11"/>
  <c r="H30" i="11"/>
  <c r="H29" i="11"/>
  <c r="H28" i="11"/>
  <c r="H27" i="11"/>
  <c r="H26" i="11"/>
  <c r="H25" i="11"/>
  <c r="H24" i="11"/>
  <c r="H23" i="11"/>
  <c r="H22" i="11"/>
  <c r="H21" i="11"/>
  <c r="H20" i="11"/>
  <c r="H19" i="11"/>
  <c r="H18" i="11"/>
  <c r="H17" i="11"/>
  <c r="H16" i="11"/>
  <c r="H15" i="11"/>
  <c r="H59" i="11" s="1"/>
  <c r="I12" i="11"/>
  <c r="D7" i="11"/>
  <c r="H57" i="10"/>
  <c r="H56" i="10"/>
  <c r="H55" i="10"/>
  <c r="H54" i="10"/>
  <c r="H53" i="10"/>
  <c r="H52" i="10"/>
  <c r="H51" i="10"/>
  <c r="H50" i="10"/>
  <c r="H49" i="10"/>
  <c r="H48" i="10"/>
  <c r="H47" i="10"/>
  <c r="H46" i="10"/>
  <c r="H45" i="10"/>
  <c r="H44" i="10"/>
  <c r="H43" i="10"/>
  <c r="H42" i="10"/>
  <c r="H41" i="10"/>
  <c r="H40" i="10"/>
  <c r="H39" i="10"/>
  <c r="H38" i="10"/>
  <c r="H37" i="10"/>
  <c r="H36" i="10"/>
  <c r="H35" i="10"/>
  <c r="H34" i="10"/>
  <c r="H33" i="10"/>
  <c r="H32" i="10"/>
  <c r="H31" i="10"/>
  <c r="H30" i="10"/>
  <c r="H29" i="10"/>
  <c r="H28" i="10"/>
  <c r="H27" i="10"/>
  <c r="H26" i="10"/>
  <c r="H25" i="10"/>
  <c r="H24" i="10"/>
  <c r="H23" i="10"/>
  <c r="H22" i="10"/>
  <c r="H21" i="10"/>
  <c r="H20" i="10"/>
  <c r="H19" i="10"/>
  <c r="H18" i="10"/>
  <c r="H17" i="10"/>
  <c r="H16" i="10"/>
  <c r="H15" i="10"/>
  <c r="H14" i="10"/>
  <c r="H13" i="10"/>
  <c r="H58" i="10" s="1"/>
  <c r="H12" i="10"/>
  <c r="I8" i="10"/>
  <c r="D3" i="10"/>
  <c r="G23" i="9"/>
  <c r="G22" i="9"/>
  <c r="G21" i="9"/>
  <c r="G20" i="9"/>
  <c r="G19" i="9"/>
  <c r="G18" i="9"/>
  <c r="G17" i="9"/>
  <c r="H11" i="9"/>
  <c r="E11" i="9"/>
  <c r="H10" i="9"/>
  <c r="E10" i="9"/>
  <c r="C30" i="8"/>
  <c r="C28" i="8"/>
  <c r="C8" i="8"/>
  <c r="C5" i="8"/>
  <c r="BH3" i="5"/>
  <c r="BG3" i="5"/>
  <c r="BF3" i="5"/>
  <c r="BE3" i="5"/>
  <c r="BD3" i="5"/>
  <c r="BC3" i="5"/>
  <c r="BB3" i="5"/>
  <c r="BA3" i="5"/>
  <c r="AZ3" i="5"/>
  <c r="AY3" i="5"/>
  <c r="AX3" i="5"/>
  <c r="AW3" i="5"/>
  <c r="AV3" i="5"/>
  <c r="AU3" i="5"/>
  <c r="AT3" i="5"/>
  <c r="AS3" i="5"/>
  <c r="AR3" i="5"/>
  <c r="AQ3" i="5"/>
  <c r="AP3" i="5"/>
  <c r="AO3" i="5"/>
  <c r="AN3" i="5"/>
  <c r="AM3" i="5"/>
  <c r="AL3" i="5"/>
  <c r="AK3" i="5"/>
  <c r="AJ3" i="5"/>
  <c r="AI3" i="5"/>
  <c r="AH3" i="5"/>
  <c r="AG3" i="5"/>
  <c r="AF3" i="5"/>
  <c r="AE3" i="5"/>
  <c r="AD3" i="5"/>
  <c r="AC3" i="5"/>
  <c r="AB3" i="5"/>
  <c r="AA3" i="5"/>
  <c r="Z3" i="5"/>
  <c r="Y3" i="5"/>
  <c r="X3" i="5"/>
  <c r="W3" i="5"/>
  <c r="V3" i="5"/>
  <c r="U3" i="5"/>
  <c r="T3" i="5"/>
  <c r="S3" i="5"/>
  <c r="R3" i="5"/>
  <c r="Q3" i="5"/>
  <c r="P3" i="5"/>
  <c r="O3" i="5"/>
  <c r="N3" i="5"/>
  <c r="M3" i="5"/>
  <c r="L3" i="5"/>
  <c r="K3" i="5"/>
  <c r="J3" i="5"/>
  <c r="I3" i="5"/>
  <c r="H3" i="5"/>
  <c r="G3" i="5"/>
  <c r="F3" i="5"/>
  <c r="E3" i="5"/>
  <c r="D3" i="5"/>
  <c r="C3" i="5"/>
  <c r="B3" i="5"/>
  <c r="A3" i="5"/>
  <c r="C35" i="3"/>
  <c r="F18" i="3"/>
  <c r="D9" i="11" l="1"/>
  <c r="D5" i="11" s="1"/>
  <c r="H60" i="11"/>
  <c r="H61" i="11" s="1"/>
  <c r="H59" i="10"/>
  <c r="H60" i="10" s="1"/>
</calcChain>
</file>

<file path=xl/sharedStrings.xml><?xml version="1.0" encoding="utf-8"?>
<sst xmlns="http://schemas.openxmlformats.org/spreadsheetml/2006/main" count="675" uniqueCount="411">
  <si>
    <t xml:space="preserve">蓄電池
</t>
  </si>
  <si>
    <t xml:space="preserve">蓄電池
</t>
  </si>
  <si>
    <t>（申請者）</t>
    <rPh sb="1" eb="4">
      <t>しんせいしゃ</t>
    </rPh>
    <phoneticPr fontId="1" type="Hiragana"/>
  </si>
  <si>
    <t>静岡　花子</t>
    <rPh sb="0" eb="2">
      <t>しずおか</t>
    </rPh>
    <rPh sb="3" eb="5">
      <t>はなこ</t>
    </rPh>
    <phoneticPr fontId="1" type="Hiragana"/>
  </si>
  <si>
    <t>１　補助対象事業</t>
    <rPh sb="2" eb="4">
      <t>ほじょ</t>
    </rPh>
    <rPh sb="4" eb="6">
      <t>たいしょう</t>
    </rPh>
    <rPh sb="6" eb="8">
      <t>じぎょう</t>
    </rPh>
    <phoneticPr fontId="1" type="Hiragana"/>
  </si>
  <si>
    <t>c　社会福祉法に規定する社会福祉法人</t>
    <rPh sb="2" eb="4">
      <t>しゃかい</t>
    </rPh>
    <rPh sb="4" eb="7">
      <t>ふくしほう</t>
    </rPh>
    <rPh sb="8" eb="10">
      <t>きてい</t>
    </rPh>
    <rPh sb="12" eb="14">
      <t>しゃかい</t>
    </rPh>
    <rPh sb="14" eb="16">
      <t>ふくし</t>
    </rPh>
    <rPh sb="16" eb="18">
      <t>ほうじん</t>
    </rPh>
    <phoneticPr fontId="1" type="Hiragana"/>
  </si>
  <si>
    <t>再生可能エネルギー導入促進緊急対策事業費補助金交付申請書</t>
    <rPh sb="0" eb="2">
      <t>さいせい</t>
    </rPh>
    <rPh sb="2" eb="4">
      <t>かのう</t>
    </rPh>
    <rPh sb="9" eb="11">
      <t>どうにゅう</t>
    </rPh>
    <rPh sb="11" eb="13">
      <t>そくしん</t>
    </rPh>
    <rPh sb="13" eb="15">
      <t>きんきゅう</t>
    </rPh>
    <rPh sb="15" eb="17">
      <t>たいさく</t>
    </rPh>
    <rPh sb="17" eb="20">
      <t>じぎょうひ</t>
    </rPh>
    <rPh sb="20" eb="23">
      <t>ほじょきん</t>
    </rPh>
    <phoneticPr fontId="1" type="Hiragana"/>
  </si>
  <si>
    <t xml:space="preserve">自家消費型
太陽光発電設備
</t>
  </si>
  <si>
    <t>令和 ５ 年 ８ 月 ● 日</t>
    <rPh sb="0" eb="2">
      <t>れいわ</t>
    </rPh>
    <phoneticPr fontId="1" type="Hiragana"/>
  </si>
  <si>
    <t>設備の種類</t>
  </si>
  <si>
    <t>所在地</t>
    <rPh sb="0" eb="3">
      <t>しょざいち</t>
    </rPh>
    <phoneticPr fontId="1" type="Hiragana"/>
  </si>
  <si>
    <t>静岡県地球温暖化防止活動推進センター指定団体
　特定非営利活動法人　アースライフネットワーク
　　　　　　　　　　　代表理事　松木　徳夫　　様</t>
  </si>
  <si>
    <t>（電話）</t>
    <rPh sb="1" eb="3">
      <t>でんわ</t>
    </rPh>
    <phoneticPr fontId="1" type="Hiragana"/>
  </si>
  <si>
    <t>補助金交付申請額</t>
    <rPh sb="0" eb="3">
      <t>ほじょきん</t>
    </rPh>
    <rPh sb="3" eb="5">
      <t>こうふ</t>
    </rPh>
    <rPh sb="5" eb="8">
      <t>しんせいがく</t>
    </rPh>
    <phoneticPr fontId="1" type="Hiragana"/>
  </si>
  <si>
    <t>補助対象設備</t>
    <rPh sb="0" eb="2">
      <t>ほじょ</t>
    </rPh>
    <rPh sb="2" eb="4">
      <t>たいしょう</t>
    </rPh>
    <rPh sb="4" eb="6">
      <t>せつび</t>
    </rPh>
    <phoneticPr fontId="1" type="Hiragana"/>
  </si>
  <si>
    <t>申請者住所</t>
    <rPh sb="0" eb="3">
      <t>しんせいしゃ</t>
    </rPh>
    <rPh sb="3" eb="5">
      <t>じゅうしょ</t>
    </rPh>
    <phoneticPr fontId="1" type="Hiragana"/>
  </si>
  <si>
    <t>再エネ促進株式会社　●●事業所</t>
    <rPh sb="0" eb="1">
      <t>さい</t>
    </rPh>
    <rPh sb="3" eb="5">
      <t>そくしん</t>
    </rPh>
    <rPh sb="5" eb="7">
      <t>かぶしき</t>
    </rPh>
    <rPh sb="7" eb="9">
      <t>かいしゃ</t>
    </rPh>
    <rPh sb="12" eb="15">
      <t>じぎょうしょ</t>
    </rPh>
    <phoneticPr fontId="1" type="Hiragana"/>
  </si>
  <si>
    <t>経費の内訳</t>
  </si>
  <si>
    <t>導入設備の概要</t>
  </si>
  <si>
    <t>担当者連絡先</t>
    <rPh sb="0" eb="3">
      <t>たんとうしゃ</t>
    </rPh>
    <rPh sb="3" eb="6">
      <t>れんらくさき</t>
    </rPh>
    <phoneticPr fontId="1" type="Hiragana"/>
  </si>
  <si>
    <t>（住所）</t>
    <rPh sb="1" eb="3">
      <t>じゅうしょ</t>
    </rPh>
    <phoneticPr fontId="1" type="Hiragana"/>
  </si>
  <si>
    <t>合計</t>
    <rPh sb="0" eb="2">
      <t>ごうけい</t>
    </rPh>
    <phoneticPr fontId="1" type="Hiragana"/>
  </si>
  <si>
    <t>完了予定年月日</t>
    <rPh sb="0" eb="2">
      <t>かんりょう</t>
    </rPh>
    <rPh sb="2" eb="4">
      <t>よてい</t>
    </rPh>
    <rPh sb="4" eb="7">
      <t>ねんがっぴ</t>
    </rPh>
    <phoneticPr fontId="1" type="Hiragana"/>
  </si>
  <si>
    <t>既設</t>
    <rPh sb="0" eb="2">
      <t>きせつ</t>
    </rPh>
    <phoneticPr fontId="1" type="Hiragana"/>
  </si>
  <si>
    <t>蓄電池の全ての要件を満たしている。（導入する場合のみチェック）</t>
    <rPh sb="0" eb="3">
      <t>ちくでんち</t>
    </rPh>
    <rPh sb="4" eb="5">
      <t>すべ</t>
    </rPh>
    <rPh sb="7" eb="9">
      <t>ようけん</t>
    </rPh>
    <rPh sb="10" eb="11">
      <t>み</t>
    </rPh>
    <phoneticPr fontId="1" type="Hiragana"/>
  </si>
  <si>
    <t>（所属）</t>
    <rPh sb="1" eb="3">
      <t>しょぞく</t>
    </rPh>
    <phoneticPr fontId="1" type="Hiragana"/>
  </si>
  <si>
    <t>算出方法</t>
    <rPh sb="0" eb="2">
      <t>さんしゅつ</t>
    </rPh>
    <rPh sb="2" eb="4">
      <t>ほうほう</t>
    </rPh>
    <phoneticPr fontId="1" type="Hiragana"/>
  </si>
  <si>
    <t>自家消費型
太陽光発電設備</t>
  </si>
  <si>
    <t>中古品の設置、修繕その他これらに類するものに該当しない。</t>
  </si>
  <si>
    <t>（氏名）</t>
    <rPh sb="1" eb="3">
      <t>しめい</t>
    </rPh>
    <phoneticPr fontId="1" type="Hiragana"/>
  </si>
  <si>
    <t>併用なし</t>
    <rPh sb="0" eb="2">
      <t>へいよう</t>
    </rPh>
    <phoneticPr fontId="1" type="Hiragana"/>
  </si>
  <si>
    <t>（E-mail）</t>
  </si>
  <si>
    <t>（FAX）</t>
  </si>
  <si>
    <t>発電出力</t>
    <rPh sb="0" eb="2">
      <t>はつでん</t>
    </rPh>
    <rPh sb="2" eb="4">
      <t>しゅつりょく</t>
    </rPh>
    <phoneticPr fontId="1" type="Hiragana"/>
  </si>
  <si>
    <t>補助対象者要件</t>
    <rPh sb="0" eb="2">
      <t>ほじょ</t>
    </rPh>
    <rPh sb="2" eb="5">
      <t>たいしょうしゃ</t>
    </rPh>
    <rPh sb="5" eb="7">
      <t>ようけん</t>
    </rPh>
    <phoneticPr fontId="1" type="Hiragana"/>
  </si>
  <si>
    <t>別紙１</t>
    <rPh sb="0" eb="2">
      <t>べっし</t>
    </rPh>
    <phoneticPr fontId="1" type="Hiragana"/>
  </si>
  <si>
    <t>３　補助対象者</t>
    <rPh sb="2" eb="4">
      <t>ほじょ</t>
    </rPh>
    <rPh sb="4" eb="7">
      <t>たいしょうしゃ</t>
    </rPh>
    <phoneticPr fontId="1" type="Hiragana"/>
  </si>
  <si>
    <t>蓄電容量（家庭）</t>
    <rPh sb="0" eb="2">
      <t>ちくでん</t>
    </rPh>
    <rPh sb="2" eb="4">
      <t>ようりょう</t>
    </rPh>
    <rPh sb="5" eb="7">
      <t>かてい</t>
    </rPh>
    <phoneticPr fontId="1" type="Hiragana"/>
  </si>
  <si>
    <t>事業計画書</t>
    <rPh sb="0" eb="2">
      <t>じぎょう</t>
    </rPh>
    <rPh sb="2" eb="4">
      <t>けいかく</t>
    </rPh>
    <rPh sb="4" eb="5">
      <t>しょ</t>
    </rPh>
    <phoneticPr fontId="1" type="Hiragana"/>
  </si>
  <si>
    <t>７月</t>
  </si>
  <si>
    <t>□</t>
  </si>
  <si>
    <t>蓄電池</t>
    <rPh sb="0" eb="3">
      <t>ちくでんち</t>
    </rPh>
    <phoneticPr fontId="1" type="Hiragana"/>
  </si>
  <si>
    <t>※　該当する場合、□にチェック（又は■に反転）を入れてください。</t>
  </si>
  <si>
    <t>予備品の設置、その他これらに類するものに該当しない。</t>
  </si>
  <si>
    <t>発電出力又は蓄電容量</t>
  </si>
  <si>
    <t>氏名又は名称</t>
  </si>
  <si>
    <t>技術開発、実証事業その他これらに類するものに該当しない。</t>
  </si>
  <si>
    <t>※　該当する場合は、□にチェック（又は■に反転）を入れてください。</t>
    <rPh sb="2" eb="4">
      <t>がいとう</t>
    </rPh>
    <rPh sb="6" eb="8">
      <t>ばあい</t>
    </rPh>
    <rPh sb="17" eb="18">
      <t>また</t>
    </rPh>
    <rPh sb="21" eb="23">
      <t>はんてん</t>
    </rPh>
    <rPh sb="25" eb="26">
      <t>い</t>
    </rPh>
    <phoneticPr fontId="1" type="Hiragana"/>
  </si>
  <si>
    <t xml:space="preserve">補助対象設備の
調達方法
</t>
  </si>
  <si>
    <t>再エネ促進株式会社</t>
    <rPh sb="0" eb="1">
      <t>さい</t>
    </rPh>
    <rPh sb="3" eb="5">
      <t>そくしん</t>
    </rPh>
    <rPh sb="5" eb="7">
      <t>かぶしき</t>
    </rPh>
    <rPh sb="7" eb="9">
      <t>かいしゃ</t>
    </rPh>
    <phoneticPr fontId="1" type="Hiragana"/>
  </si>
  <si>
    <t>他の補助金等の
併用予定</t>
    <rPh sb="0" eb="1">
      <t>ほか</t>
    </rPh>
    <rPh sb="2" eb="5">
      <t>ほじょきん</t>
    </rPh>
    <rPh sb="5" eb="6">
      <t>とう</t>
    </rPh>
    <rPh sb="8" eb="10">
      <t>へいよう</t>
    </rPh>
    <rPh sb="10" eb="12">
      <t>よてい</t>
    </rPh>
    <phoneticPr fontId="1" type="Hiragana"/>
  </si>
  <si>
    <t>２　補助対象設備の設置場所</t>
    <rPh sb="2" eb="4">
      <t>ほじょ</t>
    </rPh>
    <rPh sb="4" eb="6">
      <t>たいしょう</t>
    </rPh>
    <rPh sb="6" eb="8">
      <t>せつび</t>
    </rPh>
    <rPh sb="9" eb="11">
      <t>せっち</t>
    </rPh>
    <rPh sb="11" eb="13">
      <t>ばしょ</t>
    </rPh>
    <phoneticPr fontId="1" type="Hiragana"/>
  </si>
  <si>
    <t>h</t>
  </si>
  <si>
    <t>次に掲げる全ての要件を満たしている。</t>
  </si>
  <si>
    <t>設備の種類</t>
    <rPh sb="0" eb="2">
      <t>せつび</t>
    </rPh>
    <rPh sb="3" eb="5">
      <t>しゅるい</t>
    </rPh>
    <phoneticPr fontId="1" type="Hiragana"/>
  </si>
  <si>
    <t>製造者名</t>
    <rPh sb="0" eb="3">
      <t>せいぞうしゃ</t>
    </rPh>
    <rPh sb="3" eb="4">
      <t>めい</t>
    </rPh>
    <phoneticPr fontId="1" type="Hiragana"/>
  </si>
  <si>
    <t>型式</t>
    <rPh sb="0" eb="2">
      <t>かたしき</t>
    </rPh>
    <phoneticPr fontId="1" type="Hiragana"/>
  </si>
  <si>
    <t>（法人にあっては、その代表者氏名）</t>
  </si>
  <si>
    <t xml:space="preserve">上記以外からの調達
</t>
  </si>
  <si>
    <t>f</t>
  </si>
  <si>
    <t>なし</t>
  </si>
  <si>
    <t>金額（円）</t>
    <rPh sb="0" eb="2">
      <t>きんがく</t>
    </rPh>
    <rPh sb="3" eb="4">
      <t>えん</t>
    </rPh>
    <phoneticPr fontId="1" type="Hiragana"/>
  </si>
  <si>
    <t>合計</t>
  </si>
  <si>
    <t xml:space="preserve">年間の想定発電量（kWh）
</t>
  </si>
  <si>
    <t>様式第１号（用紙　日本産業規格Ａ４縦型）</t>
  </si>
  <si>
    <t>発電出力（</t>
  </si>
  <si>
    <t>）kW×４万円</t>
  </si>
  <si>
    <t>蓄電容量（</t>
  </si>
  <si>
    <t>　　　　</t>
  </si>
  <si>
    <t>補助対象経費の３分の１</t>
  </si>
  <si>
    <t>g　中小企業等協同組合、商店街振興組合、消費生活協同組合などの協同組合等</t>
    <rPh sb="2" eb="4">
      <t>ちゅうしょう</t>
    </rPh>
    <rPh sb="4" eb="6">
      <t>きぎょう</t>
    </rPh>
    <rPh sb="6" eb="7">
      <t>とう</t>
    </rPh>
    <rPh sb="7" eb="9">
      <t>きょうどう</t>
    </rPh>
    <rPh sb="9" eb="11">
      <t>くみあい</t>
    </rPh>
    <rPh sb="12" eb="15">
      <t>しょうてんがい</t>
    </rPh>
    <rPh sb="15" eb="17">
      <t>しんこう</t>
    </rPh>
    <rPh sb="17" eb="19">
      <t>くみあい</t>
    </rPh>
    <rPh sb="20" eb="22">
      <t>しょうひ</t>
    </rPh>
    <rPh sb="22" eb="24">
      <t>せいかつ</t>
    </rPh>
    <rPh sb="24" eb="26">
      <t>きょうどう</t>
    </rPh>
    <rPh sb="26" eb="28">
      <t>くみあい</t>
    </rPh>
    <rPh sb="31" eb="33">
      <t>きょうどう</t>
    </rPh>
    <rPh sb="33" eb="35">
      <t>くみあい</t>
    </rPh>
    <rPh sb="35" eb="36">
      <t>とう</t>
    </rPh>
    <phoneticPr fontId="1" type="Hiragana"/>
  </si>
  <si>
    <t>蓄電容量（業務・産業）</t>
    <rPh sb="0" eb="2">
      <t>ちくでん</t>
    </rPh>
    <rPh sb="2" eb="4">
      <t>ようりょう</t>
    </rPh>
    <rPh sb="5" eb="7">
      <t>ぎょうむ</t>
    </rPh>
    <rPh sb="8" eb="10">
      <t>さんぎょう</t>
    </rPh>
    <phoneticPr fontId="1" type="Hiragana"/>
  </si>
  <si>
    <t>業務・産業用：</t>
    <rPh sb="0" eb="2">
      <t>ぎょうむ</t>
    </rPh>
    <rPh sb="3" eb="6">
      <t>さんぎょうよう</t>
    </rPh>
    <phoneticPr fontId="1" type="Hiragana"/>
  </si>
  <si>
    <t>家庭用：</t>
    <rPh sb="0" eb="3">
      <t>かていよう</t>
    </rPh>
    <phoneticPr fontId="1" type="Hiragana"/>
  </si>
  <si>
    <t>）kWh×6.3万円</t>
  </si>
  <si>
    <t>）kWh×5.2万円</t>
  </si>
  <si>
    <t>自家消費型太陽光発電設備</t>
    <rPh sb="0" eb="2">
      <t>じか</t>
    </rPh>
    <rPh sb="2" eb="4">
      <t>しょうひ</t>
    </rPh>
    <rPh sb="4" eb="5">
      <t>がた</t>
    </rPh>
    <rPh sb="5" eb="8">
      <t>たいようこう</t>
    </rPh>
    <rPh sb="8" eb="10">
      <t>はつでん</t>
    </rPh>
    <rPh sb="10" eb="12">
      <t>せつび</t>
    </rPh>
    <phoneticPr fontId="1" type="Hiragana"/>
  </si>
  <si>
    <t>申請者に同じ</t>
    <rPh sb="0" eb="3">
      <t>しんせいしゃ</t>
    </rPh>
    <rPh sb="4" eb="5">
      <t>おな</t>
    </rPh>
    <phoneticPr fontId="1" type="Hiragana"/>
  </si>
  <si>
    <t>円</t>
    <rPh sb="0" eb="1">
      <t>えん</t>
    </rPh>
    <phoneticPr fontId="1" type="Hiragana"/>
  </si>
  <si>
    <t>■</t>
  </si>
  <si>
    <t>金</t>
    <rPh sb="0" eb="1">
      <t>きん</t>
    </rPh>
    <phoneticPr fontId="1" type="Hiragana"/>
  </si>
  <si>
    <t>所有者</t>
    <rPh sb="0" eb="3">
      <t>しょゆうしゃ</t>
    </rPh>
    <phoneticPr fontId="1" type="Hiragana"/>
  </si>
  <si>
    <t>総事業費(税込み)</t>
    <rPh sb="0" eb="1">
      <t>そう</t>
    </rPh>
    <rPh sb="1" eb="4">
      <t>じぎょうひ</t>
    </rPh>
    <rPh sb="5" eb="7">
      <t>ぜいこ</t>
    </rPh>
    <phoneticPr fontId="1" type="Hiragana"/>
  </si>
  <si>
    <t>別紙２</t>
    <rPh sb="0" eb="2">
      <t>べっし</t>
    </rPh>
    <phoneticPr fontId="1" type="Hiragana"/>
  </si>
  <si>
    <t>項目</t>
    <rPh sb="0" eb="2">
      <t>こうもく</t>
    </rPh>
    <phoneticPr fontId="1" type="Hiragana"/>
  </si>
  <si>
    <t>４月</t>
    <rPh sb="1" eb="2">
      <t>がつ</t>
    </rPh>
    <phoneticPr fontId="1" type="Hiragana"/>
  </si>
  <si>
    <t>５月</t>
  </si>
  <si>
    <t>e</t>
  </si>
  <si>
    <t>６月</t>
  </si>
  <si>
    <t>８月</t>
  </si>
  <si>
    <t>９月</t>
  </si>
  <si>
    <t>１０月</t>
  </si>
  <si>
    <t>金額</t>
    <rPh sb="0" eb="2">
      <t>きんがく</t>
    </rPh>
    <phoneticPr fontId="1" type="Hiragana"/>
  </si>
  <si>
    <t>１１月</t>
  </si>
  <si>
    <t>１２月</t>
  </si>
  <si>
    <t>１月</t>
  </si>
  <si>
    <t>２月</t>
  </si>
  <si>
    <t>３月</t>
  </si>
  <si>
    <t>代表者氏名</t>
    <rPh sb="0" eb="3">
      <t>だいひょうしゃ</t>
    </rPh>
    <rPh sb="3" eb="5">
      <t>しめい</t>
    </rPh>
    <phoneticPr fontId="1" type="Hiragana"/>
  </si>
  <si>
    <t>要件該当</t>
    <rPh sb="0" eb="2">
      <t>ようけん</t>
    </rPh>
    <rPh sb="2" eb="4">
      <t>がいとう</t>
    </rPh>
    <phoneticPr fontId="1" type="Hiragana"/>
  </si>
  <si>
    <t>補助額①</t>
    <rPh sb="0" eb="3">
      <t>ほじょがく</t>
    </rPh>
    <phoneticPr fontId="1" type="Hiragana"/>
  </si>
  <si>
    <t>着手予定年月日</t>
    <rPh sb="0" eb="2">
      <t>ちゃくしゅ</t>
    </rPh>
    <rPh sb="2" eb="4">
      <t>よてい</t>
    </rPh>
    <rPh sb="4" eb="7">
      <t>ねんがっぴ</t>
    </rPh>
    <phoneticPr fontId="1" type="Hiragana"/>
  </si>
  <si>
    <t>郵便番号</t>
    <rPh sb="0" eb="2">
      <t>ゆうびん</t>
    </rPh>
    <rPh sb="2" eb="4">
      <t>ばんごう</t>
    </rPh>
    <phoneticPr fontId="1" type="Hiragana"/>
  </si>
  <si>
    <t>住所</t>
    <rPh sb="0" eb="2">
      <t>じゅうしょ</t>
    </rPh>
    <phoneticPr fontId="1" type="Hiragana"/>
  </si>
  <si>
    <t>所属</t>
    <rPh sb="0" eb="2">
      <t>しょぞく</t>
    </rPh>
    <phoneticPr fontId="1" type="Hiragana"/>
  </si>
  <si>
    <t>氏名</t>
    <rPh sb="0" eb="2">
      <t>しめい</t>
    </rPh>
    <phoneticPr fontId="1" type="Hiragana"/>
  </si>
  <si>
    <t>電話</t>
    <rPh sb="0" eb="2">
      <t>でんわ</t>
    </rPh>
    <phoneticPr fontId="1" type="Hiragana"/>
  </si>
  <si>
    <t>ＦＡＸ</t>
  </si>
  <si>
    <t>メール</t>
  </si>
  <si>
    <t>太陽光発電設備</t>
    <rPh sb="0" eb="3">
      <t>たいようこう</t>
    </rPh>
    <rPh sb="3" eb="5">
      <t>はつでん</t>
    </rPh>
    <rPh sb="5" eb="7">
      <t>せつび</t>
    </rPh>
    <phoneticPr fontId="1" type="Hiragana"/>
  </si>
  <si>
    <t>●●事業所　再エネ促進課</t>
    <rPh sb="2" eb="5">
      <t>じぎょうしょ</t>
    </rPh>
    <rPh sb="6" eb="7">
      <t>さい</t>
    </rPh>
    <rPh sb="9" eb="11">
      <t>そくしん</t>
    </rPh>
    <rPh sb="11" eb="12">
      <t>か</t>
    </rPh>
    <phoneticPr fontId="1" type="Hiragana"/>
  </si>
  <si>
    <t>中古品</t>
    <rPh sb="0" eb="3">
      <t>ちゅうこひん</t>
    </rPh>
    <phoneticPr fontId="1" type="Hiragana"/>
  </si>
  <si>
    <t>予備品</t>
    <rPh sb="0" eb="3">
      <t>よびひん</t>
    </rPh>
    <phoneticPr fontId="1" type="Hiragana"/>
  </si>
  <si>
    <t>技術開発</t>
    <rPh sb="0" eb="2">
      <t>ぎじゅつ</t>
    </rPh>
    <rPh sb="2" eb="4">
      <t>かいはつ</t>
    </rPh>
    <phoneticPr fontId="1" type="Hiragana"/>
  </si>
  <si>
    <t>着手済</t>
    <rPh sb="0" eb="2">
      <t>ちゃくしゅ</t>
    </rPh>
    <rPh sb="2" eb="3">
      <t>ず</t>
    </rPh>
    <phoneticPr fontId="1" type="Hiragana"/>
  </si>
  <si>
    <t>設置場所の名称</t>
    <rPh sb="0" eb="2">
      <t>せっち</t>
    </rPh>
    <rPh sb="2" eb="4">
      <t>ばしょ</t>
    </rPh>
    <rPh sb="5" eb="7">
      <t>めいしょう</t>
    </rPh>
    <phoneticPr fontId="1" type="Hiragana"/>
  </si>
  <si>
    <t>設置場所名称</t>
    <rPh sb="0" eb="2">
      <t>せっち</t>
    </rPh>
    <rPh sb="2" eb="4">
      <t>ばしょ</t>
    </rPh>
    <rPh sb="4" eb="6">
      <t>めいしょう</t>
    </rPh>
    <phoneticPr fontId="1" type="Hiragana"/>
  </si>
  <si>
    <t>太陽光</t>
    <rPh sb="0" eb="3">
      <t>たいようこう</t>
    </rPh>
    <phoneticPr fontId="1" type="Hiragana"/>
  </si>
  <si>
    <t>自己調達</t>
    <rPh sb="0" eb="2">
      <t>じこ</t>
    </rPh>
    <rPh sb="2" eb="4">
      <t>ちょうたつ</t>
    </rPh>
    <phoneticPr fontId="1" type="Hiragana"/>
  </si>
  <si>
    <t>他調達</t>
    <rPh sb="0" eb="1">
      <t>ほか</t>
    </rPh>
    <rPh sb="1" eb="3">
      <t>ちょうたつ</t>
    </rPh>
    <phoneticPr fontId="1" type="Hiragana"/>
  </si>
  <si>
    <t>●●●●●＠●●●●</t>
  </si>
  <si>
    <t>併用あり</t>
    <rPh sb="0" eb="2">
      <t>へいよう</t>
    </rPh>
    <phoneticPr fontId="1" type="Hiragana"/>
  </si>
  <si>
    <t>想定消費電力量</t>
  </si>
  <si>
    <t>補助額</t>
    <rPh sb="0" eb="3">
      <t>ほじょがく</t>
    </rPh>
    <phoneticPr fontId="1" type="Hiragana"/>
  </si>
  <si>
    <t>補助額②</t>
    <rPh sb="0" eb="3">
      <t>ほじょがく</t>
    </rPh>
    <phoneticPr fontId="1" type="Hiragana"/>
  </si>
  <si>
    <t>補助額計</t>
    <rPh sb="0" eb="3">
      <t>ほじょがく</t>
    </rPh>
    <rPh sb="3" eb="4">
      <t>けい</t>
    </rPh>
    <phoneticPr fontId="1" type="Hiragana"/>
  </si>
  <si>
    <t xml:space="preserve">年間の想定消費電力量（kWh）
年間の想定消費電力量（kWh）
</t>
  </si>
  <si>
    <t>想定発電量</t>
  </si>
  <si>
    <t>想定売電量</t>
  </si>
  <si>
    <t>)</t>
  </si>
  <si>
    <t>a　会社及び個人事業主</t>
    <rPh sb="2" eb="4">
      <t>かいしゃ</t>
    </rPh>
    <rPh sb="4" eb="5">
      <t>およ</t>
    </rPh>
    <rPh sb="6" eb="8">
      <t>こじん</t>
    </rPh>
    <rPh sb="8" eb="11">
      <t>じぎょうぬし</t>
    </rPh>
    <phoneticPr fontId="1" type="Hiragana"/>
  </si>
  <si>
    <t>b　私立学校法に規定する学校法人</t>
    <rPh sb="2" eb="4">
      <t>しりつ</t>
    </rPh>
    <rPh sb="4" eb="6">
      <t>がっこう</t>
    </rPh>
    <rPh sb="6" eb="7">
      <t>ほう</t>
    </rPh>
    <rPh sb="8" eb="10">
      <t>きてい</t>
    </rPh>
    <rPh sb="12" eb="14">
      <t>がっこう</t>
    </rPh>
    <rPh sb="14" eb="16">
      <t>ほうじん</t>
    </rPh>
    <phoneticPr fontId="1" type="Hiragana"/>
  </si>
  <si>
    <t>d　医療法に規定する医療法人</t>
    <rPh sb="2" eb="5">
      <t>いりょうほう</t>
    </rPh>
    <rPh sb="6" eb="8">
      <t>きてい</t>
    </rPh>
    <rPh sb="10" eb="12">
      <t>いりょう</t>
    </rPh>
    <rPh sb="12" eb="14">
      <t>ほうじん</t>
    </rPh>
    <phoneticPr fontId="1" type="Hiragana"/>
  </si>
  <si>
    <t>県内に事業所を有する下記に示す者であること。</t>
    <rPh sb="0" eb="2">
      <t>けんない</t>
    </rPh>
    <rPh sb="3" eb="6">
      <t>じぎょうしょ</t>
    </rPh>
    <rPh sb="7" eb="8">
      <t>ゆう</t>
    </rPh>
    <rPh sb="10" eb="12">
      <t>かき</t>
    </rPh>
    <rPh sb="13" eb="14">
      <t>しめ</t>
    </rPh>
    <rPh sb="15" eb="16">
      <t>もの</t>
    </rPh>
    <phoneticPr fontId="1" type="Hiragana"/>
  </si>
  <si>
    <t>a</t>
  </si>
  <si>
    <t>b</t>
  </si>
  <si>
    <t>c</t>
  </si>
  <si>
    <t>d</t>
  </si>
  <si>
    <t>g</t>
  </si>
  <si>
    <t>補助対象者</t>
    <rPh sb="0" eb="2">
      <t>ほじょ</t>
    </rPh>
    <rPh sb="2" eb="5">
      <t>たいしょうしゃ</t>
    </rPh>
    <phoneticPr fontId="1" type="Hiragana"/>
  </si>
  <si>
    <t>　再生可能エネルギー導入促進緊急対策事業費補助金の交付を受けたいので、関係書類を添えて、次の通り補助金交付を申請します。</t>
    <rPh sb="25" eb="27">
      <t>こうふ</t>
    </rPh>
    <rPh sb="28" eb="29">
      <t>う</t>
    </rPh>
    <rPh sb="35" eb="37">
      <t>かんけい</t>
    </rPh>
    <rPh sb="37" eb="39">
      <t>しょるい</t>
    </rPh>
    <rPh sb="40" eb="41">
      <t>そ</t>
    </rPh>
    <rPh sb="44" eb="45">
      <t>つぎ</t>
    </rPh>
    <rPh sb="46" eb="47">
      <t>とお</t>
    </rPh>
    <rPh sb="48" eb="51">
      <t>ほじょきん</t>
    </rPh>
    <rPh sb="51" eb="53">
      <t>こうふ</t>
    </rPh>
    <rPh sb="54" eb="56">
      <t>しんせい</t>
    </rPh>
    <phoneticPr fontId="1" type="Hiragana"/>
  </si>
  <si>
    <t>補助対象設備要件</t>
    <rPh sb="0" eb="2">
      <t>ほじょ</t>
    </rPh>
    <rPh sb="2" eb="4">
      <t>たいしょう</t>
    </rPh>
    <rPh sb="4" eb="6">
      <t>せつび</t>
    </rPh>
    <rPh sb="6" eb="8">
      <t>ようけん</t>
    </rPh>
    <phoneticPr fontId="1" type="Hiragana"/>
  </si>
  <si>
    <t>自家消費型太陽光発電設備の全ての要件を満たしている。（導入する場合のみチェック）</t>
    <rPh sb="13" eb="14">
      <t>すべ</t>
    </rPh>
    <rPh sb="16" eb="18">
      <t>ようけん</t>
    </rPh>
    <rPh sb="19" eb="20">
      <t>み</t>
    </rPh>
    <phoneticPr fontId="1" type="Hiragana"/>
  </si>
  <si>
    <t>経費内訳</t>
    <rPh sb="0" eb="2">
      <t>けいひ</t>
    </rPh>
    <rPh sb="2" eb="4">
      <t>うちわけ</t>
    </rPh>
    <phoneticPr fontId="1" type="Hiragana"/>
  </si>
  <si>
    <t>設置場所の所有者</t>
    <rPh sb="0" eb="2">
      <t>せっち</t>
    </rPh>
    <rPh sb="2" eb="4">
      <t>ばしょ</t>
    </rPh>
    <rPh sb="5" eb="8">
      <t>しょゆうしゃ</t>
    </rPh>
    <phoneticPr fontId="1" type="Hiragana"/>
  </si>
  <si>
    <t>e　一般社団法人、一般財団法人、公益社団法人及び公益財団法人</t>
    <rPh sb="2" eb="4">
      <t>いっぱん</t>
    </rPh>
    <rPh sb="4" eb="8">
      <t>しゃだんほうじん</t>
    </rPh>
    <rPh sb="9" eb="11">
      <t>いっぱん</t>
    </rPh>
    <rPh sb="11" eb="15">
      <t>ざいだんほうじん</t>
    </rPh>
    <rPh sb="16" eb="18">
      <t>こうえき</t>
    </rPh>
    <rPh sb="18" eb="22">
      <t>しゃだんほうじん</t>
    </rPh>
    <rPh sb="22" eb="23">
      <t>およ</t>
    </rPh>
    <rPh sb="24" eb="26">
      <t>こうえき</t>
    </rPh>
    <rPh sb="26" eb="30">
      <t>ざいだんほうじん</t>
    </rPh>
    <phoneticPr fontId="1" type="Hiragana"/>
  </si>
  <si>
    <t>f　農事組合法人、農業協同組合、漁業協同組合及び森林組合等</t>
    <rPh sb="2" eb="4">
      <t>のうじ</t>
    </rPh>
    <rPh sb="4" eb="6">
      <t>くみあい</t>
    </rPh>
    <rPh sb="6" eb="8">
      <t>ほうじん</t>
    </rPh>
    <rPh sb="9" eb="11">
      <t>のうぎょう</t>
    </rPh>
    <rPh sb="11" eb="13">
      <t>きょうどう</t>
    </rPh>
    <rPh sb="13" eb="15">
      <t>くみあい</t>
    </rPh>
    <rPh sb="16" eb="18">
      <t>ぎょぎょう</t>
    </rPh>
    <rPh sb="18" eb="20">
      <t>きょうどう</t>
    </rPh>
    <rPh sb="20" eb="22">
      <t>くみあい</t>
    </rPh>
    <rPh sb="22" eb="23">
      <t>およ</t>
    </rPh>
    <rPh sb="24" eb="26">
      <t>しんりん</t>
    </rPh>
    <rPh sb="26" eb="28">
      <t>くみあい</t>
    </rPh>
    <rPh sb="28" eb="29">
      <t>とう</t>
    </rPh>
    <phoneticPr fontId="1" type="Hiragana"/>
  </si>
  <si>
    <t>h　特定非営利活動促進法に規定する法人格が付与された特定非営利活動法人</t>
    <rPh sb="2" eb="4">
      <t>とくてい</t>
    </rPh>
    <rPh sb="4" eb="7">
      <t>ひえいり</t>
    </rPh>
    <rPh sb="7" eb="9">
      <t>かつどう</t>
    </rPh>
    <rPh sb="9" eb="12">
      <t>そくしんほう</t>
    </rPh>
    <rPh sb="13" eb="15">
      <t>きてい</t>
    </rPh>
    <rPh sb="17" eb="19">
      <t>ほうじん</t>
    </rPh>
    <rPh sb="19" eb="20">
      <t>かく</t>
    </rPh>
    <rPh sb="21" eb="23">
      <t>ふよ</t>
    </rPh>
    <rPh sb="26" eb="28">
      <t>とくてい</t>
    </rPh>
    <rPh sb="28" eb="31">
      <t>ひえいり</t>
    </rPh>
    <rPh sb="31" eb="33">
      <t>かつどう</t>
    </rPh>
    <rPh sb="33" eb="35">
      <t>ほうじん</t>
    </rPh>
    <phoneticPr fontId="1" type="Hiragana"/>
  </si>
  <si>
    <t xml:space="preserve">自身、親会社、子会社、関連会社からの調達
</t>
  </si>
  <si>
    <t>令和 ５ 年 12 月 28 日</t>
    <rPh sb="0" eb="2">
      <t>れいわ</t>
    </rPh>
    <phoneticPr fontId="1" type="Hiragana"/>
  </si>
  <si>
    <t>kWh</t>
  </si>
  <si>
    <t>あり      　</t>
  </si>
  <si>
    <t>名称（</t>
    <rPh sb="0" eb="2">
      <t>めいしょう</t>
    </rPh>
    <phoneticPr fontId="1" type="Hiragana"/>
  </si>
  <si>
    <t>金額（</t>
    <rPh sb="0" eb="2">
      <t>きんがく</t>
    </rPh>
    <phoneticPr fontId="1" type="Hiragana"/>
  </si>
  <si>
    <t>）円</t>
    <rPh sb="1" eb="2">
      <t>えん</t>
    </rPh>
    <phoneticPr fontId="1" type="Hiragana"/>
  </si>
  <si>
    <t>静岡県静岡市葵区追手町●ー●</t>
    <rPh sb="0" eb="3">
      <t>しずおかけん</t>
    </rPh>
    <rPh sb="3" eb="6">
      <t>しずおかし</t>
    </rPh>
    <rPh sb="6" eb="8">
      <t>あおいく</t>
    </rPh>
    <rPh sb="8" eb="11">
      <t>おうてまち</t>
    </rPh>
    <phoneticPr fontId="1" type="Hiragana"/>
  </si>
  <si>
    <t>名称</t>
    <rPh sb="0" eb="2">
      <t>めいしょう</t>
    </rPh>
    <phoneticPr fontId="1" type="Hiragana"/>
  </si>
  <si>
    <t xml:space="preserve">※　導入設備の概要について、既設の自家消費型太陽光発電設備又は蓄電池と一体的に使用する場合は、
　　当該設備の概要も記入し、□にチェック（又は■に反転）を入れてください。
</t>
  </si>
  <si>
    <t>※　算出方法ごとに金額を記入し、いずれか低い額の□にチェック（又は■に反転）を入れてください。
　　合計には自家消費型太陽光発電設備と蓄電池(チェックを入れた額)を足した額を記入してください。</t>
    <rPh sb="54" eb="56">
      <t>じか</t>
    </rPh>
    <rPh sb="56" eb="59">
      <t>しょうひがた</t>
    </rPh>
    <rPh sb="59" eb="62">
      <t>たいようこう</t>
    </rPh>
    <rPh sb="62" eb="64">
      <t>はつでん</t>
    </rPh>
    <rPh sb="64" eb="66">
      <t>せつび</t>
    </rPh>
    <rPh sb="67" eb="70">
      <t>ちくでんち</t>
    </rPh>
    <phoneticPr fontId="1" type="Hiragana"/>
  </si>
  <si>
    <t>工程表</t>
    <rPh sb="0" eb="3">
      <t>こうていひょう</t>
    </rPh>
    <phoneticPr fontId="1" type="Hiragana"/>
  </si>
  <si>
    <t>令和５年７月●日</t>
    <rPh sb="0" eb="2">
      <t>れいわ</t>
    </rPh>
    <rPh sb="3" eb="4">
      <t>ねん</t>
    </rPh>
    <rPh sb="5" eb="6">
      <t>つき</t>
    </rPh>
    <rPh sb="7" eb="8">
      <t>にち</t>
    </rPh>
    <phoneticPr fontId="1" type="Hiragana"/>
  </si>
  <si>
    <t>代表取締役　　静岡　太郎</t>
    <rPh sb="0" eb="2">
      <t>だいひょう</t>
    </rPh>
    <rPh sb="2" eb="5">
      <t>とりしまりやく</t>
    </rPh>
    <rPh sb="7" eb="9">
      <t>しずおか</t>
    </rPh>
    <rPh sb="10" eb="12">
      <t>たろう</t>
    </rPh>
    <phoneticPr fontId="1" type="Hiragana"/>
  </si>
  <si>
    <r>
      <t>〒</t>
    </r>
    <r>
      <rPr>
        <sz val="11"/>
        <color rgb="FFFF0000"/>
        <rFont val="游ゴシック"/>
        <family val="3"/>
        <charset val="128"/>
      </rPr>
      <t>420-8601</t>
    </r>
  </si>
  <si>
    <t>054-●●●-●●●●</t>
  </si>
  <si>
    <t>交付決定の通知前に設置工事に着手していない。</t>
  </si>
  <si>
    <t>静岡県静岡市葵区追手町●ー●</t>
  </si>
  <si>
    <t>ａ　県税の未納がないこと
ｂ　役職員を含め、暴力団等の反社会的勢力ではなく、また、反社会的勢力との
　　関係を有しないこと
ｃ　政治活動及び宗教活動を主な目的としていないこと
ｄ　「風俗営業等の規制及び業務の適正化等に関する法律」第２条第５項に規定
　　する性風俗関連特殊営業を営む者でないこと
ｅ　法人税法第２条第５号に定める公共法人でないこと
ｆ　関係法令や基準等を遵守すること</t>
  </si>
  <si>
    <t>▲▲▲株式会社</t>
    <rPh sb="3" eb="5">
      <t>かぶしき</t>
    </rPh>
    <rPh sb="5" eb="7">
      <t>かいしゃ</t>
    </rPh>
    <phoneticPr fontId="1" type="Hiragana"/>
  </si>
  <si>
    <t>×××株式会社</t>
    <rPh sb="3" eb="5">
      <t>かぶしき</t>
    </rPh>
    <rPh sb="5" eb="7">
      <t>かいしゃ</t>
    </rPh>
    <phoneticPr fontId="1" type="Hiragana"/>
  </si>
  <si>
    <t>ABCDE-12345</t>
  </si>
  <si>
    <t>kW</t>
  </si>
  <si>
    <t>●●●株式会社</t>
    <rPh sb="3" eb="5">
      <t>かぶしき</t>
    </rPh>
    <rPh sb="5" eb="7">
      <t>かいしゃ</t>
    </rPh>
    <phoneticPr fontId="1" type="Hiragana"/>
  </si>
  <si>
    <r>
      <t>４</t>
    </r>
    <r>
      <rPr>
        <sz val="11"/>
        <rFont val="游ゴシック"/>
        <family val="3"/>
        <charset val="128"/>
      </rPr>
      <t>　補助対象設備</t>
    </r>
  </si>
  <si>
    <r>
      <t>５</t>
    </r>
    <r>
      <rPr>
        <sz val="11"/>
        <rFont val="游ゴシック"/>
        <family val="3"/>
        <charset val="128"/>
      </rPr>
      <t>　補助対象経費</t>
    </r>
  </si>
  <si>
    <r>
      <t>※　</t>
    </r>
    <r>
      <rPr>
        <sz val="10"/>
        <rFont val="游ゴシック"/>
        <family val="3"/>
        <charset val="128"/>
      </rPr>
      <t>金額は税抜きで記入してください。</t>
    </r>
    <rPh sb="2" eb="4">
      <t>きんがく</t>
    </rPh>
    <rPh sb="5" eb="7">
      <t>ぜいぬ</t>
    </rPh>
    <rPh sb="9" eb="11">
      <t>きにゅう</t>
    </rPh>
    <phoneticPr fontId="1" type="Hiragana"/>
  </si>
  <si>
    <r>
      <t>６</t>
    </r>
    <r>
      <rPr>
        <sz val="11"/>
        <rFont val="游ゴシック"/>
        <family val="3"/>
        <charset val="128"/>
      </rPr>
      <t>　補助額の算出</t>
    </r>
  </si>
  <si>
    <r>
      <t>７</t>
    </r>
    <r>
      <rPr>
        <sz val="11"/>
        <rFont val="游ゴシック"/>
        <family val="3"/>
        <charset val="128"/>
      </rPr>
      <t>　自家消費の見込み</t>
    </r>
  </si>
  <si>
    <t>FGHIJ-67890</t>
  </si>
  <si>
    <t>12345-ABCDE</t>
  </si>
  <si>
    <t>契約</t>
    <rPh sb="0" eb="2">
      <t>けいやく</t>
    </rPh>
    <phoneticPr fontId="1" type="Hiragana"/>
  </si>
  <si>
    <t>準備工事</t>
    <rPh sb="0" eb="2">
      <t>じゅんび</t>
    </rPh>
    <rPh sb="2" eb="4">
      <t>こうじ</t>
    </rPh>
    <phoneticPr fontId="1" type="Hiragana"/>
  </si>
  <si>
    <t>設置工事</t>
    <rPh sb="0" eb="2">
      <t>せっち</t>
    </rPh>
    <rPh sb="2" eb="4">
      <t>こうじ</t>
    </rPh>
    <phoneticPr fontId="1" type="Hiragana"/>
  </si>
  <si>
    <t>完成確認</t>
    <rPh sb="0" eb="2">
      <t>かんせい</t>
    </rPh>
    <rPh sb="2" eb="4">
      <t>かくにん</t>
    </rPh>
    <phoneticPr fontId="1" type="Hiragana"/>
  </si>
  <si>
    <t>支払い</t>
    <rPh sb="0" eb="2">
      <t>しはら</t>
    </rPh>
    <phoneticPr fontId="1" type="Hiragana"/>
  </si>
  <si>
    <t>補助対象事業着手
予定年月日</t>
    <rPh sb="0" eb="2">
      <t>ほじょ</t>
    </rPh>
    <rPh sb="2" eb="4">
      <t>たいしょう</t>
    </rPh>
    <rPh sb="4" eb="6">
      <t>じぎょう</t>
    </rPh>
    <rPh sb="6" eb="8">
      <t>ちゃくしゅ</t>
    </rPh>
    <rPh sb="9" eb="11">
      <t>よてい</t>
    </rPh>
    <rPh sb="11" eb="14">
      <t>ねんがっぴ</t>
    </rPh>
    <phoneticPr fontId="1" type="Hiragana"/>
  </si>
  <si>
    <t>補助対象事業完了
予定年月日</t>
    <rPh sb="0" eb="2">
      <t>ほじょ</t>
    </rPh>
    <rPh sb="2" eb="4">
      <t>たいしょう</t>
    </rPh>
    <rPh sb="4" eb="6">
      <t>じぎょう</t>
    </rPh>
    <rPh sb="6" eb="8">
      <t>かんりょう</t>
    </rPh>
    <rPh sb="9" eb="11">
      <t>よてい</t>
    </rPh>
    <rPh sb="11" eb="14">
      <t>ねんがっぴ</t>
    </rPh>
    <phoneticPr fontId="1" type="Hiragana"/>
  </si>
  <si>
    <t>補助対象経費</t>
    <rPh sb="0" eb="2">
      <t>ほじょ</t>
    </rPh>
    <rPh sb="2" eb="4">
      <t>たいしょう</t>
    </rPh>
    <rPh sb="4" eb="6">
      <t>けいひ</t>
    </rPh>
    <phoneticPr fontId="1" type="Hiragana"/>
  </si>
  <si>
    <r>
      <t>※１　設置工事着手予定日を記載してください。
※２　設置工事完了予定日又は</t>
    </r>
    <r>
      <rPr>
        <sz val="10"/>
        <rFont val="游ゴシック"/>
        <family val="3"/>
        <charset val="128"/>
      </rPr>
      <t>設置に要する経費（全額）の支払</t>
    </r>
    <r>
      <rPr>
        <sz val="10"/>
        <color theme="1"/>
        <rFont val="游ゴシック"/>
        <family val="3"/>
        <charset val="128"/>
      </rPr>
      <t>予定日のいずれか遅い日を
　　　記載してください。
※３　金額は税抜きで記入してください。（総事業費のみ税込みで記入してください）</t>
    </r>
  </si>
  <si>
    <t>総事業費（税込み）</t>
    <rPh sb="0" eb="1">
      <t>そう</t>
    </rPh>
    <rPh sb="1" eb="3">
      <t>じぎょう</t>
    </rPh>
    <rPh sb="3" eb="4">
      <t>ひ</t>
    </rPh>
    <rPh sb="5" eb="7">
      <t>ぜいこ</t>
    </rPh>
    <phoneticPr fontId="1" type="Hiragana"/>
  </si>
  <si>
    <t>ﾓｼﾞｭ
ｰﾙ</t>
  </si>
  <si>
    <t>ﾊﾟﾜ
ｺﾝ</t>
  </si>
  <si>
    <t>年間の想定売電量（kWh）</t>
  </si>
  <si>
    <t>添付１</t>
  </si>
  <si>
    <t>　チェックリスト【交付申請書】</t>
    <rPh sb="9" eb="14">
      <t>コウフシンセイショ</t>
    </rPh>
    <phoneticPr fontId="1"/>
  </si>
  <si>
    <t>←</t>
  </si>
  <si>
    <t>交付申請書提出時はこちらのチェックリストを使用してください。</t>
    <rPh sb="0" eb="5">
      <t>コウフシンセイショ</t>
    </rPh>
    <rPh sb="5" eb="8">
      <t>テイシュツジ</t>
    </rPh>
    <rPh sb="21" eb="23">
      <t>シヨウ</t>
    </rPh>
    <phoneticPr fontId="1"/>
  </si>
  <si>
    <t>申請者名</t>
    <rPh sb="0" eb="3">
      <t>シンセイシャ</t>
    </rPh>
    <rPh sb="3" eb="4">
      <t>ナ</t>
    </rPh>
    <phoneticPr fontId="1"/>
  </si>
  <si>
    <t>再エネ促進株式会社</t>
  </si>
  <si>
    <t>申請者名のみで可、代表者名は不要です</t>
    <rPh sb="0" eb="4">
      <t>シンセイシャメイ</t>
    </rPh>
    <rPh sb="7" eb="8">
      <t>カ</t>
    </rPh>
    <rPh sb="9" eb="12">
      <t>ダイヒョウシャ</t>
    </rPh>
    <rPh sb="12" eb="13">
      <t>メイ</t>
    </rPh>
    <rPh sb="14" eb="16">
      <t>フヨウ</t>
    </rPh>
    <phoneticPr fontId="1"/>
  </si>
  <si>
    <t>番号</t>
  </si>
  <si>
    <t>添付書類</t>
  </si>
  <si>
    <t>様式</t>
  </si>
  <si>
    <t>形式</t>
  </si>
  <si>
    <t>チェック</t>
  </si>
  <si>
    <t>備考</t>
  </si>
  <si>
    <t>01</t>
  </si>
  <si>
    <t>チェックリスト</t>
  </si>
  <si>
    <t>Excel</t>
  </si>
  <si>
    <t>○</t>
  </si>
  <si>
    <t>「交付申請書」用</t>
    <rPh sb="1" eb="3">
      <t>コウフ</t>
    </rPh>
    <rPh sb="3" eb="6">
      <t>シンセイショ</t>
    </rPh>
    <rPh sb="7" eb="8">
      <t>ヨウ</t>
    </rPh>
    <phoneticPr fontId="1"/>
  </si>
  <si>
    <t>チェック欄は、添付した書類は「○」、該当がない書類は「―」を選択してください</t>
    <rPh sb="4" eb="5">
      <t>ラン</t>
    </rPh>
    <rPh sb="7" eb="9">
      <t>テンプ</t>
    </rPh>
    <rPh sb="11" eb="13">
      <t>ショルイ</t>
    </rPh>
    <rPh sb="18" eb="20">
      <t>ガイトウ</t>
    </rPh>
    <rPh sb="23" eb="25">
      <t>ショルイ</t>
    </rPh>
    <rPh sb="30" eb="32">
      <t>センタク</t>
    </rPh>
    <phoneticPr fontId="1"/>
  </si>
  <si>
    <t>02</t>
  </si>
  <si>
    <t>交付申請書</t>
    <rPh sb="0" eb="2">
      <t>コウフ</t>
    </rPh>
    <rPh sb="2" eb="5">
      <t>シンセイショ</t>
    </rPh>
    <phoneticPr fontId="1"/>
  </si>
  <si>
    <t>様式１</t>
    <rPh sb="0" eb="2">
      <t>ヨウシキ</t>
    </rPh>
    <phoneticPr fontId="1"/>
  </si>
  <si>
    <t>03</t>
  </si>
  <si>
    <t>事業計画書</t>
    <rPh sb="0" eb="2">
      <t>ジギョウ</t>
    </rPh>
    <rPh sb="2" eb="5">
      <t>ケイカクショ</t>
    </rPh>
    <phoneticPr fontId="1"/>
  </si>
  <si>
    <t>別紙１</t>
    <rPh sb="0" eb="2">
      <t>ベッシ</t>
    </rPh>
    <phoneticPr fontId="1"/>
  </si>
  <si>
    <t>04</t>
  </si>
  <si>
    <t>工程表</t>
    <rPh sb="0" eb="3">
      <t>コウテイヒョウ</t>
    </rPh>
    <phoneticPr fontId="1"/>
  </si>
  <si>
    <t>別紙２</t>
    <rPh sb="0" eb="2">
      <t>ベッシ</t>
    </rPh>
    <phoneticPr fontId="1"/>
  </si>
  <si>
    <t>05</t>
  </si>
  <si>
    <t>申請者の登記事項証明書（法人）、住民票等（個人）の原本又は写し</t>
  </si>
  <si>
    <t>―</t>
  </si>
  <si>
    <t>PDF</t>
  </si>
  <si>
    <t>06</t>
  </si>
  <si>
    <t>設備装置の一覧表</t>
  </si>
  <si>
    <t>添付２</t>
  </si>
  <si>
    <t>07</t>
  </si>
  <si>
    <t>補助対象設備の図面</t>
  </si>
  <si>
    <t>08</t>
  </si>
  <si>
    <t>仕様書</t>
  </si>
  <si>
    <t>・以下の場合は、根拠資料を追加添付
【家庭用蓄電池を導入する場合】</t>
    <rPh sb="1" eb="3">
      <t>イカ</t>
    </rPh>
    <rPh sb="4" eb="6">
      <t>バアイ</t>
    </rPh>
    <rPh sb="8" eb="10">
      <t>コンキョ</t>
    </rPh>
    <rPh sb="10" eb="12">
      <t>シリョウ</t>
    </rPh>
    <rPh sb="13" eb="15">
      <t>ツイカ</t>
    </rPh>
    <rPh sb="15" eb="17">
      <t>テンプ</t>
    </rPh>
    <rPh sb="19" eb="22">
      <t>カテイヨウ</t>
    </rPh>
    <rPh sb="22" eb="25">
      <t>チクデンチ</t>
    </rPh>
    <rPh sb="26" eb="28">
      <t>ドウニュウ</t>
    </rPh>
    <rPh sb="30" eb="32">
      <t>バアイ</t>
    </rPh>
    <phoneticPr fontId="1"/>
  </si>
  <si>
    <t>09</t>
  </si>
  <si>
    <t>発電出力の根拠資料</t>
    <rPh sb="0" eb="4">
      <t>ハツデンシュツリョク</t>
    </rPh>
    <rPh sb="5" eb="9">
      <t>コンキョシリョウ</t>
    </rPh>
    <phoneticPr fontId="1"/>
  </si>
  <si>
    <t>添付３</t>
  </si>
  <si>
    <t>Excel又は
任意様式</t>
    <rPh sb="5" eb="6">
      <t>マタ</t>
    </rPh>
    <rPh sb="8" eb="12">
      <t>ニンイヨウシキ</t>
    </rPh>
    <phoneticPr fontId="1"/>
  </si>
  <si>
    <t>添付3以外の任意様式も可</t>
    <rPh sb="3" eb="5">
      <t>イガイ</t>
    </rPh>
    <phoneticPr fontId="1"/>
  </si>
  <si>
    <t>10</t>
  </si>
  <si>
    <t>年間想定発電量の根拠資料</t>
    <rPh sb="0" eb="7">
      <t>ネンカンソウテイハツデンリョウ</t>
    </rPh>
    <rPh sb="8" eb="12">
      <t>コンキョシリョウ</t>
    </rPh>
    <phoneticPr fontId="1"/>
  </si>
  <si>
    <t>11</t>
  </si>
  <si>
    <t>対象事業所の年間消費電力量の根拠資料</t>
    <rPh sb="2" eb="5">
      <t>ジギョウショ</t>
    </rPh>
    <phoneticPr fontId="1"/>
  </si>
  <si>
    <t>12</t>
  </si>
  <si>
    <t>蓄電容量の根拠資料</t>
    <rPh sb="0" eb="4">
      <t>チクデンヨウリョウ</t>
    </rPh>
    <rPh sb="5" eb="9">
      <t>コンキョシリョウ</t>
    </rPh>
    <phoneticPr fontId="1"/>
  </si>
  <si>
    <t>添付４</t>
    <rPh sb="0" eb="2">
      <t>テンプ</t>
    </rPh>
    <phoneticPr fontId="1"/>
  </si>
  <si>
    <t>Excel又は
任意様式</t>
    <rPh sb="5" eb="6">
      <t>マタ</t>
    </rPh>
    <phoneticPr fontId="1"/>
  </si>
  <si>
    <t>【補助対象設備に蓄電池を含む場合】に添付
添付4以外の任意様式も可</t>
    <rPh sb="1" eb="7">
      <t>ホジョタイショウセツビ</t>
    </rPh>
    <rPh sb="8" eb="11">
      <t>チクデンチ</t>
    </rPh>
    <rPh sb="12" eb="13">
      <t>フク</t>
    </rPh>
    <rPh sb="14" eb="16">
      <t>バアイ</t>
    </rPh>
    <rPh sb="21" eb="23">
      <t>テンプ</t>
    </rPh>
    <rPh sb="24" eb="26">
      <t>イガイ</t>
    </rPh>
    <rPh sb="27" eb="31">
      <t>ニンイヨウシキ</t>
    </rPh>
    <rPh sb="32" eb="33">
      <t>カ</t>
    </rPh>
    <phoneticPr fontId="1"/>
  </si>
  <si>
    <t>13</t>
  </si>
  <si>
    <t>設置場所の写真</t>
  </si>
  <si>
    <t>画像データ</t>
  </si>
  <si>
    <t>14</t>
  </si>
  <si>
    <t>経費内訳書</t>
  </si>
  <si>
    <t>添付５</t>
  </si>
  <si>
    <t>・以下の場合は、根拠資料を追加添付
【他の補助金等を併用する場合】
【利益等排除が必要な場合】</t>
    <rPh sb="1" eb="3">
      <t>イカ</t>
    </rPh>
    <rPh sb="4" eb="6">
      <t>バアイ</t>
    </rPh>
    <rPh sb="8" eb="10">
      <t>コンキョ</t>
    </rPh>
    <rPh sb="10" eb="12">
      <t>シリョウ</t>
    </rPh>
    <rPh sb="13" eb="15">
      <t>ツイカ</t>
    </rPh>
    <rPh sb="15" eb="17">
      <t>テンプ</t>
    </rPh>
    <rPh sb="19" eb="20">
      <t>タ</t>
    </rPh>
    <rPh sb="21" eb="25">
      <t>ホジョキントウ</t>
    </rPh>
    <rPh sb="26" eb="28">
      <t>ヘイヨウ</t>
    </rPh>
    <rPh sb="30" eb="32">
      <t>バアイ</t>
    </rPh>
    <phoneticPr fontId="1"/>
  </si>
  <si>
    <t>15</t>
  </si>
  <si>
    <t>見積書の写し</t>
  </si>
  <si>
    <t>16</t>
  </si>
  <si>
    <t>納税証明書の原本又は写し</t>
  </si>
  <si>
    <t>17</t>
  </si>
  <si>
    <t>確定申告書の写し</t>
    <rPh sb="0" eb="2">
      <t>カクテイ</t>
    </rPh>
    <rPh sb="2" eb="5">
      <t>シンコクショ</t>
    </rPh>
    <rPh sb="6" eb="7">
      <t>ウツ</t>
    </rPh>
    <phoneticPr fontId="1"/>
  </si>
  <si>
    <t>【個人事業主の場合に限る】</t>
    <rPh sb="1" eb="3">
      <t>コジン</t>
    </rPh>
    <rPh sb="3" eb="6">
      <t>ジギョウヌシ</t>
    </rPh>
    <rPh sb="7" eb="9">
      <t>バアイ</t>
    </rPh>
    <rPh sb="10" eb="11">
      <t>カギ</t>
    </rPh>
    <phoneticPr fontId="1"/>
  </si>
  <si>
    <t>18</t>
  </si>
  <si>
    <t>その他必要と認める書類</t>
    <rPh sb="2" eb="3">
      <t>ホカ</t>
    </rPh>
    <phoneticPr fontId="1"/>
  </si>
  <si>
    <t>【別途指示があった場合のみ】</t>
    <rPh sb="1" eb="3">
      <t>ベット</t>
    </rPh>
    <rPh sb="3" eb="5">
      <t>シジ</t>
    </rPh>
    <rPh sb="9" eb="11">
      <t>バアイ</t>
    </rPh>
    <phoneticPr fontId="1"/>
  </si>
  <si>
    <t>※　電子メールで提出する場合は、「形式」欄のファイル形式としてください。</t>
    <rPh sb="2" eb="4">
      <t>デンシ</t>
    </rPh>
    <rPh sb="8" eb="10">
      <t>テイシュツ</t>
    </rPh>
    <rPh sb="12" eb="14">
      <t>バアイ</t>
    </rPh>
    <rPh sb="17" eb="19">
      <t>ケイシキ</t>
    </rPh>
    <rPh sb="20" eb="21">
      <t>ラン</t>
    </rPh>
    <rPh sb="26" eb="28">
      <t>ケイシキ</t>
    </rPh>
    <phoneticPr fontId="1"/>
  </si>
  <si>
    <t>　設備装置の一覧表</t>
    <rPh sb="1" eb="5">
      <t>セツビソウチ</t>
    </rPh>
    <rPh sb="6" eb="9">
      <t>イチランヒョウ</t>
    </rPh>
    <phoneticPr fontId="1"/>
  </si>
  <si>
    <t>設備名称</t>
    <rPh sb="0" eb="4">
      <t>セツビメイショウ</t>
    </rPh>
    <phoneticPr fontId="1"/>
  </si>
  <si>
    <t>メーカー名</t>
    <rPh sb="4" eb="5">
      <t>メイ</t>
    </rPh>
    <phoneticPr fontId="1"/>
  </si>
  <si>
    <t>型式</t>
    <rPh sb="0" eb="2">
      <t>カタシキ</t>
    </rPh>
    <phoneticPr fontId="1"/>
  </si>
  <si>
    <t>仕様</t>
    <rPh sb="0" eb="2">
      <t>シヨウ</t>
    </rPh>
    <phoneticPr fontId="1"/>
  </si>
  <si>
    <t>数量</t>
    <rPh sb="0" eb="2">
      <t>スウリョウ</t>
    </rPh>
    <phoneticPr fontId="1"/>
  </si>
  <si>
    <t>備考</t>
    <rPh sb="0" eb="2">
      <t>ビコウ</t>
    </rPh>
    <phoneticPr fontId="1"/>
  </si>
  <si>
    <t>太陽電池モジュール</t>
    <rPh sb="0" eb="2">
      <t>タイヨウ</t>
    </rPh>
    <rPh sb="2" eb="4">
      <t>デンチ</t>
    </rPh>
    <phoneticPr fontId="1"/>
  </si>
  <si>
    <t>400W</t>
  </si>
  <si>
    <t>仕様欄には、太陽電池モジュールやパワーコンディショナーであれば発電出力、蓄電池であれば蓄電容量を記入してください</t>
    <rPh sb="0" eb="2">
      <t>シヨウ</t>
    </rPh>
    <rPh sb="2" eb="3">
      <t>ラン</t>
    </rPh>
    <rPh sb="6" eb="10">
      <t>タイヨウデンチ</t>
    </rPh>
    <rPh sb="31" eb="35">
      <t>ハツデンシュツリョク</t>
    </rPh>
    <rPh sb="36" eb="39">
      <t>チクデンチ</t>
    </rPh>
    <rPh sb="43" eb="47">
      <t>チクデンヨウリョウ</t>
    </rPh>
    <rPh sb="48" eb="50">
      <t>キニュウ</t>
    </rPh>
    <phoneticPr fontId="1"/>
  </si>
  <si>
    <t>その他は、仕様書等から、構造、方式、素材等を適宜記入してください</t>
    <rPh sb="2" eb="3">
      <t>タ</t>
    </rPh>
    <rPh sb="5" eb="8">
      <t>シヨウショ</t>
    </rPh>
    <rPh sb="8" eb="9">
      <t>トウ</t>
    </rPh>
    <rPh sb="12" eb="14">
      <t>コウゾウ</t>
    </rPh>
    <rPh sb="15" eb="17">
      <t>ホウシキ</t>
    </rPh>
    <rPh sb="18" eb="21">
      <t>ソザイトウ</t>
    </rPh>
    <rPh sb="22" eb="24">
      <t>テキギ</t>
    </rPh>
    <rPh sb="24" eb="26">
      <t>キニュウ</t>
    </rPh>
    <phoneticPr fontId="1"/>
  </si>
  <si>
    <t>パワーコンディショナー</t>
  </si>
  <si>
    <t>50kW</t>
  </si>
  <si>
    <t>蓄電池</t>
    <rPh sb="0" eb="3">
      <t>チクデンチ</t>
    </rPh>
    <phoneticPr fontId="1"/>
  </si>
  <si>
    <t>20kWh</t>
  </si>
  <si>
    <t>架台</t>
    <rPh sb="0" eb="2">
      <t>カダイ</t>
    </rPh>
    <phoneticPr fontId="1"/>
  </si>
  <si>
    <t>△△△株式会社</t>
    <rPh sb="3" eb="5">
      <t>カブシキ</t>
    </rPh>
    <rPh sb="5" eb="7">
      <t>カイシャ</t>
    </rPh>
    <phoneticPr fontId="1"/>
  </si>
  <si>
    <t>KLMN-123</t>
  </si>
  <si>
    <t>屋根用、ステンレス</t>
    <rPh sb="0" eb="2">
      <t>ヤネ</t>
    </rPh>
    <rPh sb="2" eb="3">
      <t>ヨウ</t>
    </rPh>
    <phoneticPr fontId="1"/>
  </si>
  <si>
    <t>計測装置</t>
    <rPh sb="0" eb="2">
      <t>ケイソク</t>
    </rPh>
    <rPh sb="2" eb="4">
      <t>ソウチ</t>
    </rPh>
    <phoneticPr fontId="1"/>
  </si>
  <si>
    <t>○○○株式会社</t>
    <rPh sb="3" eb="5">
      <t>カブシキ</t>
    </rPh>
    <rPh sb="5" eb="7">
      <t>カイシャ</t>
    </rPh>
    <phoneticPr fontId="1"/>
  </si>
  <si>
    <t>OPQR-456</t>
  </si>
  <si>
    <t>50ｋW</t>
  </si>
  <si>
    <t>※　太陽電池モジュール、パワーコンディショナー、蓄電池、計測装置、表示装置、その他、補助対象設備の図面や見積書に記載された主要な構造物や電気設備等を記載してください。配管、ケーブル等は記載不要です。</t>
    <rPh sb="2" eb="6">
      <t>タイヨウデンチ</t>
    </rPh>
    <rPh sb="24" eb="27">
      <t>チクデンチ</t>
    </rPh>
    <rPh sb="28" eb="32">
      <t>ケイソクソウチ</t>
    </rPh>
    <rPh sb="33" eb="35">
      <t>ヒョウジ</t>
    </rPh>
    <rPh sb="35" eb="37">
      <t>ソウチ</t>
    </rPh>
    <rPh sb="40" eb="41">
      <t>タ</t>
    </rPh>
    <rPh sb="42" eb="48">
      <t>ホジョタイショウセツビ</t>
    </rPh>
    <rPh sb="49" eb="51">
      <t>ズメン</t>
    </rPh>
    <rPh sb="52" eb="55">
      <t>ミツモリショ</t>
    </rPh>
    <rPh sb="56" eb="58">
      <t>キサイ</t>
    </rPh>
    <rPh sb="61" eb="63">
      <t>シュヨウ</t>
    </rPh>
    <rPh sb="64" eb="67">
      <t>コウゾウブツ</t>
    </rPh>
    <rPh sb="68" eb="72">
      <t>デンキセツビ</t>
    </rPh>
    <rPh sb="72" eb="73">
      <t>トウ</t>
    </rPh>
    <rPh sb="74" eb="76">
      <t>キサイ</t>
    </rPh>
    <rPh sb="83" eb="85">
      <t>ハイカン</t>
    </rPh>
    <rPh sb="90" eb="91">
      <t>トウ</t>
    </rPh>
    <rPh sb="92" eb="94">
      <t>キサイ</t>
    </rPh>
    <rPh sb="94" eb="96">
      <t>フヨウ</t>
    </rPh>
    <phoneticPr fontId="1"/>
  </si>
  <si>
    <t>※　「設備装置の一覧表」「補助対象設備の図面」「仕様書」「見積書」「経費内訳書」と突合できるように、適宜付番してください。</t>
    <rPh sb="3" eb="7">
      <t>セツビソウチ</t>
    </rPh>
    <rPh sb="8" eb="11">
      <t>イチランヒョウ</t>
    </rPh>
    <rPh sb="13" eb="15">
      <t>ホジョ</t>
    </rPh>
    <rPh sb="15" eb="17">
      <t>タイショウ</t>
    </rPh>
    <rPh sb="17" eb="19">
      <t>セツビ</t>
    </rPh>
    <rPh sb="20" eb="22">
      <t>ズメン</t>
    </rPh>
    <rPh sb="24" eb="27">
      <t>シヨウショ</t>
    </rPh>
    <rPh sb="29" eb="32">
      <t>ミツモリショ</t>
    </rPh>
    <rPh sb="34" eb="39">
      <t>ケイヒウチワケショ</t>
    </rPh>
    <rPh sb="41" eb="43">
      <t>トツゴウ</t>
    </rPh>
    <rPh sb="50" eb="52">
      <t>テキギ</t>
    </rPh>
    <rPh sb="52" eb="54">
      <t>フバン</t>
    </rPh>
    <phoneticPr fontId="1"/>
  </si>
  <si>
    <t>　発電出力の根拠資料</t>
    <rPh sb="1" eb="5">
      <t>ハツデンシュツリョク</t>
    </rPh>
    <rPh sb="6" eb="10">
      <t>コンキョシリョウ</t>
    </rPh>
    <phoneticPr fontId="1"/>
  </si>
  <si>
    <t>本様式によらない任意様式のでの提出も可</t>
    <rPh sb="0" eb="3">
      <t>ホンヨウシキ</t>
    </rPh>
    <rPh sb="8" eb="12">
      <t>ニンイヨウシキ</t>
    </rPh>
    <rPh sb="15" eb="17">
      <t>テイシュツ</t>
    </rPh>
    <rPh sb="18" eb="19">
      <t>カ</t>
    </rPh>
    <phoneticPr fontId="1"/>
  </si>
  <si>
    <t>発電出力（kW）</t>
    <rPh sb="0" eb="4">
      <t>ハツデンシュツリョク</t>
    </rPh>
    <phoneticPr fontId="1"/>
  </si>
  <si>
    <t>（審査用）</t>
    <rPh sb="1" eb="4">
      <t>シンサヨウ</t>
    </rPh>
    <phoneticPr fontId="1"/>
  </si>
  <si>
    <t>（１）事業所の想定消費電力量</t>
    <rPh sb="3" eb="6">
      <t>ジギョウショ</t>
    </rPh>
    <rPh sb="7" eb="9">
      <t>ソウテイ</t>
    </rPh>
    <rPh sb="9" eb="14">
      <t>ショウヒデンリョクリョウ</t>
    </rPh>
    <phoneticPr fontId="1"/>
  </si>
  <si>
    <t>年間の想定消費電力量（kWh/年）</t>
    <rPh sb="0" eb="2">
      <t>ネンカン</t>
    </rPh>
    <rPh sb="5" eb="10">
      <t>ショウヒデンリョクリョウ</t>
    </rPh>
    <phoneticPr fontId="1"/>
  </si>
  <si>
    <t>kWh/年</t>
    <rPh sb="4" eb="5">
      <t>ネン</t>
    </rPh>
    <phoneticPr fontId="1"/>
  </si>
  <si>
    <t>・・・</t>
  </si>
  <si>
    <t>Ａ</t>
  </si>
  <si>
    <t>水色のセルは自動計算のため入力不要です</t>
    <rPh sb="0" eb="2">
      <t>ミズイロ</t>
    </rPh>
    <rPh sb="6" eb="10">
      <t>ジドウケイサン</t>
    </rPh>
    <rPh sb="13" eb="17">
      <t>ニュウリョクフヨウ</t>
    </rPh>
    <phoneticPr fontId="1"/>
  </si>
  <si>
    <t>月別の想定消費電力量（kWh/月）</t>
    <rPh sb="0" eb="2">
      <t>ツキベツ</t>
    </rPh>
    <rPh sb="5" eb="10">
      <t>ショウヒデンリョクリョウ</t>
    </rPh>
    <phoneticPr fontId="1"/>
  </si>
  <si>
    <t>4月</t>
    <rPh sb="1" eb="2">
      <t>ガツ</t>
    </rPh>
    <phoneticPr fontId="1"/>
  </si>
  <si>
    <t>kWh/月</t>
  </si>
  <si>
    <t>例えば、直近の消費電力量が記載された書類がR5年6月発行の場合は、R4年6月からR5年5月などの期間について記入してください</t>
    <rPh sb="0" eb="1">
      <t>タト</t>
    </rPh>
    <rPh sb="4" eb="6">
      <t>チョッキン</t>
    </rPh>
    <rPh sb="7" eb="9">
      <t>ショウヒ</t>
    </rPh>
    <rPh sb="9" eb="11">
      <t>デンリョク</t>
    </rPh>
    <rPh sb="11" eb="12">
      <t>リョウ</t>
    </rPh>
    <rPh sb="13" eb="15">
      <t>キサイ</t>
    </rPh>
    <rPh sb="18" eb="20">
      <t>ショルイ</t>
    </rPh>
    <rPh sb="23" eb="24">
      <t>ネン</t>
    </rPh>
    <rPh sb="25" eb="26">
      <t>ガツ</t>
    </rPh>
    <rPh sb="26" eb="28">
      <t>ハッコウ</t>
    </rPh>
    <rPh sb="29" eb="31">
      <t>バアイ</t>
    </rPh>
    <rPh sb="35" eb="36">
      <t>ネン</t>
    </rPh>
    <rPh sb="37" eb="38">
      <t>ガツ</t>
    </rPh>
    <rPh sb="42" eb="43">
      <t>ネン</t>
    </rPh>
    <rPh sb="44" eb="45">
      <t>ガツ</t>
    </rPh>
    <rPh sb="48" eb="50">
      <t>キカン</t>
    </rPh>
    <rPh sb="54" eb="56">
      <t>キニュウ</t>
    </rPh>
    <phoneticPr fontId="1"/>
  </si>
  <si>
    <t>5月</t>
    <rPh sb="1" eb="2">
      <t>ガツ</t>
    </rPh>
    <phoneticPr fontId="1"/>
  </si>
  <si>
    <t>6月</t>
    <rPh sb="1" eb="2">
      <t>ガツ</t>
    </rPh>
    <phoneticPr fontId="1"/>
  </si>
  <si>
    <t>7月</t>
    <rPh sb="1" eb="2">
      <t>ガツ</t>
    </rPh>
    <phoneticPr fontId="1"/>
  </si>
  <si>
    <t>8月</t>
    <rPh sb="1" eb="2">
      <t>ガツ</t>
    </rPh>
    <phoneticPr fontId="1"/>
  </si>
  <si>
    <t>9月</t>
    <rPh sb="1" eb="2">
      <t>ガツ</t>
    </rPh>
    <phoneticPr fontId="1"/>
  </si>
  <si>
    <t>10月</t>
    <rPh sb="2" eb="3">
      <t>ガツ</t>
    </rPh>
    <phoneticPr fontId="1"/>
  </si>
  <si>
    <t>11月</t>
    <rPh sb="2" eb="3">
      <t>ガツ</t>
    </rPh>
    <phoneticPr fontId="1"/>
  </si>
  <si>
    <t>12月</t>
    <rPh sb="2" eb="3">
      <t>ガツ</t>
    </rPh>
    <phoneticPr fontId="1"/>
  </si>
  <si>
    <t>1月</t>
    <rPh sb="1" eb="2">
      <t>ガツ</t>
    </rPh>
    <phoneticPr fontId="1"/>
  </si>
  <si>
    <t>2月</t>
    <rPh sb="1" eb="2">
      <t>ガツ</t>
    </rPh>
    <phoneticPr fontId="1"/>
  </si>
  <si>
    <t>3月</t>
    <rPh sb="1" eb="2">
      <t>ガツ</t>
    </rPh>
    <phoneticPr fontId="1"/>
  </si>
  <si>
    <t>（２）自家消費型太陽光発電設備の年間の想定発電量</t>
    <rPh sb="3" eb="15">
      <t>ジカショウヒガタタイヨウコウハツデンセツビ</t>
    </rPh>
    <rPh sb="16" eb="18">
      <t>ネンカン</t>
    </rPh>
    <rPh sb="19" eb="21">
      <t>ソウテイ</t>
    </rPh>
    <rPh sb="21" eb="24">
      <t>ハツデンリョウ</t>
    </rPh>
    <phoneticPr fontId="1"/>
  </si>
  <si>
    <t>Ｂ</t>
  </si>
  <si>
    <t>（３）想定消費電力量と想定発電量の差</t>
    <rPh sb="3" eb="10">
      <t>ソウテイショウヒデンリョクリョウ</t>
    </rPh>
    <rPh sb="11" eb="13">
      <t>ソウテイ</t>
    </rPh>
    <rPh sb="13" eb="16">
      <t>ハツデンリョウ</t>
    </rPh>
    <rPh sb="17" eb="18">
      <t>サ</t>
    </rPh>
    <phoneticPr fontId="1"/>
  </si>
  <si>
    <t>Ａ－Ｂ</t>
  </si>
  <si>
    <t>【補助対象設備の要件】</t>
    <rPh sb="1" eb="7">
      <t>ホジョタイショウセツビ</t>
    </rPh>
    <rPh sb="8" eb="10">
      <t>ヨウケン</t>
    </rPh>
    <phoneticPr fontId="1"/>
  </si>
  <si>
    <t>（４）想定売電量</t>
    <rPh sb="3" eb="5">
      <t>ソウテイ</t>
    </rPh>
    <rPh sb="5" eb="8">
      <t>バイデンリョウ</t>
    </rPh>
    <phoneticPr fontId="1"/>
  </si>
  <si>
    <t>添付４</t>
  </si>
  <si>
    <t>　蓄電容量の根拠資料</t>
    <rPh sb="1" eb="3">
      <t>チクデン</t>
    </rPh>
    <rPh sb="3" eb="5">
      <t>ヨウリョウ</t>
    </rPh>
    <rPh sb="6" eb="10">
      <t>コンキョシリョウ</t>
    </rPh>
    <phoneticPr fontId="1"/>
  </si>
  <si>
    <t>蓄電容量（kWh）</t>
    <rPh sb="0" eb="4">
      <t>チクデンヨウリョウ</t>
    </rPh>
    <phoneticPr fontId="1"/>
  </si>
  <si>
    <t>蓄電容量は小数点第２位以下切り捨ての小数点第１位まで記入してください</t>
    <rPh sb="0" eb="2">
      <t>チクデン</t>
    </rPh>
    <rPh sb="2" eb="4">
      <t>ヨウリョウ</t>
    </rPh>
    <rPh sb="5" eb="8">
      <t>ショウスウテン</t>
    </rPh>
    <rPh sb="8" eb="9">
      <t>ダイ</t>
    </rPh>
    <rPh sb="10" eb="11">
      <t>イ</t>
    </rPh>
    <rPh sb="11" eb="13">
      <t>イカ</t>
    </rPh>
    <rPh sb="13" eb="14">
      <t>キ</t>
    </rPh>
    <rPh sb="15" eb="16">
      <t>ス</t>
    </rPh>
    <rPh sb="18" eb="21">
      <t>ショウスウテン</t>
    </rPh>
    <rPh sb="21" eb="22">
      <t>ダイ</t>
    </rPh>
    <rPh sb="23" eb="24">
      <t>イ</t>
    </rPh>
    <rPh sb="26" eb="28">
      <t>キニュウ</t>
    </rPh>
    <phoneticPr fontId="1"/>
  </si>
  <si>
    <t>発電出力は小数点以下切り捨ての整数で記入してください</t>
    <rPh sb="0" eb="4">
      <t>ハツデンシュツリョク</t>
    </rPh>
    <rPh sb="5" eb="10">
      <t>ショウスウテンイカ</t>
    </rPh>
    <rPh sb="10" eb="11">
      <t>キ</t>
    </rPh>
    <rPh sb="12" eb="13">
      <t>ス</t>
    </rPh>
    <rPh sb="15" eb="17">
      <t>セイスウ</t>
    </rPh>
    <rPh sb="18" eb="20">
      <t>キニュウ</t>
    </rPh>
    <phoneticPr fontId="1"/>
  </si>
  <si>
    <t>設置場所</t>
    <rPh sb="0" eb="2">
      <t>セッチ</t>
    </rPh>
    <rPh sb="2" eb="4">
      <t>バショ</t>
    </rPh>
    <phoneticPr fontId="1"/>
  </si>
  <si>
    <t>設置場所を選択してください</t>
    <rPh sb="0" eb="2">
      <t>セッチ</t>
    </rPh>
    <rPh sb="2" eb="4">
      <t>バショ</t>
    </rPh>
    <rPh sb="5" eb="7">
      <t>センタク</t>
    </rPh>
    <phoneticPr fontId="1"/>
  </si>
  <si>
    <t>地上設置</t>
    <rPh sb="0" eb="2">
      <t>チジョウ</t>
    </rPh>
    <rPh sb="2" eb="4">
      <t>セッチ</t>
    </rPh>
    <phoneticPr fontId="1"/>
  </si>
  <si>
    <t>屋根設置</t>
    <rPh sb="0" eb="2">
      <t>ヤネ</t>
    </rPh>
    <rPh sb="2" eb="4">
      <t>セッチ</t>
    </rPh>
    <phoneticPr fontId="1"/>
  </si>
  <si>
    <t>屋根設置</t>
  </si>
  <si>
    <t>発電出力</t>
    <rPh sb="0" eb="4">
      <t>ハツデンシュツリョク</t>
    </rPh>
    <phoneticPr fontId="1"/>
  </si>
  <si>
    <t>50kW未満</t>
  </si>
  <si>
    <t>50kW以上250kW未満</t>
  </si>
  <si>
    <t>250kW以上1,000kW未満</t>
  </si>
  <si>
    <t>1,000kW以上2,000kW未満</t>
  </si>
  <si>
    <t>2,000kW以上</t>
  </si>
  <si>
    <t>設備利用率</t>
    <rPh sb="0" eb="5">
      <t>セツビリヨウリツ</t>
    </rPh>
    <phoneticPr fontId="1"/>
  </si>
  <si>
    <t>設備利用率（屋根設置）</t>
    <rPh sb="0" eb="2">
      <t>セツビ</t>
    </rPh>
    <rPh sb="2" eb="5">
      <t>リヨウリツ</t>
    </rPh>
    <rPh sb="6" eb="8">
      <t>ヤネ</t>
    </rPh>
    <rPh sb="8" eb="10">
      <t>セッチ</t>
    </rPh>
    <phoneticPr fontId="1"/>
  </si>
  <si>
    <t>%</t>
  </si>
  <si>
    <t>設備利用率（地上設置）</t>
    <rPh sb="0" eb="5">
      <t>セツビリヨウリツ</t>
    </rPh>
    <rPh sb="6" eb="8">
      <t>チジョウ</t>
    </rPh>
    <rPh sb="8" eb="10">
      <t>セッチ</t>
    </rPh>
    <phoneticPr fontId="1"/>
  </si>
  <si>
    <t>蓄電容量の上限（kWh）</t>
    <rPh sb="0" eb="4">
      <t>チクデンヨウリョウ</t>
    </rPh>
    <rPh sb="5" eb="7">
      <t>ジョウゲン</t>
    </rPh>
    <phoneticPr fontId="1"/>
  </si>
  <si>
    <t>審査用</t>
    <rPh sb="0" eb="2">
      <t>シンサ</t>
    </rPh>
    <rPh sb="2" eb="3">
      <t>ヨウ</t>
    </rPh>
    <phoneticPr fontId="1"/>
  </si>
  <si>
    <t>※リストから該当する設備利用率を選択してください。</t>
    <rPh sb="6" eb="8">
      <t>ガイトウ</t>
    </rPh>
    <rPh sb="10" eb="15">
      <t>セツビリヨウリツ</t>
    </rPh>
    <rPh sb="16" eb="18">
      <t>センタク</t>
    </rPh>
    <phoneticPr fontId="1"/>
  </si>
  <si>
    <t>蓄電容量の上限＝発電出力×８ｈ×設備利用率（自動計算のため入力不要です）</t>
    <rPh sb="0" eb="4">
      <t>チクデンヨウリョウ</t>
    </rPh>
    <rPh sb="5" eb="7">
      <t>ジョウゲン</t>
    </rPh>
    <rPh sb="8" eb="12">
      <t>ハツデンシュツリョク</t>
    </rPh>
    <rPh sb="16" eb="21">
      <t>セツビリヨウリツ</t>
    </rPh>
    <rPh sb="22" eb="26">
      <t>ジドウケイサン</t>
    </rPh>
    <rPh sb="29" eb="33">
      <t>ニュウリョクフヨウ</t>
    </rPh>
    <phoneticPr fontId="1"/>
  </si>
  <si>
    <t>※「上限を超えています」と表示された場合、補助額の算定は上限の蓄電容量で行います。</t>
    <rPh sb="2" eb="4">
      <t>ジョウゲン</t>
    </rPh>
    <rPh sb="5" eb="6">
      <t>コ</t>
    </rPh>
    <rPh sb="13" eb="15">
      <t>ヒョウジ</t>
    </rPh>
    <rPh sb="18" eb="20">
      <t>バアイ</t>
    </rPh>
    <rPh sb="21" eb="24">
      <t>ホジョガク</t>
    </rPh>
    <rPh sb="25" eb="27">
      <t>サンテイ</t>
    </rPh>
    <rPh sb="28" eb="30">
      <t>ジョウゲン</t>
    </rPh>
    <rPh sb="31" eb="35">
      <t>チクデンヨウリョウ</t>
    </rPh>
    <rPh sb="36" eb="37">
      <t>オコナ</t>
    </rPh>
    <phoneticPr fontId="1"/>
  </si>
  <si>
    <t>蓄電池を活用する負荷の内訳（kWh）</t>
    <rPh sb="0" eb="3">
      <t>チクデンチ</t>
    </rPh>
    <rPh sb="4" eb="6">
      <t>カツヨウ</t>
    </rPh>
    <rPh sb="8" eb="10">
      <t>フカ</t>
    </rPh>
    <rPh sb="11" eb="13">
      <t>ウチワケ</t>
    </rPh>
    <phoneticPr fontId="1"/>
  </si>
  <si>
    <t>番号</t>
    <rPh sb="0" eb="2">
      <t>バンゴウ</t>
    </rPh>
    <phoneticPr fontId="1"/>
  </si>
  <si>
    <t>名称</t>
    <rPh sb="0" eb="2">
      <t>メイショウ</t>
    </rPh>
    <phoneticPr fontId="1"/>
  </si>
  <si>
    <t>消費電力
(kW)</t>
    <rPh sb="0" eb="4">
      <t>ショウヒデンリョク</t>
    </rPh>
    <phoneticPr fontId="1"/>
  </si>
  <si>
    <t>稼働時間
(h)</t>
    <rPh sb="0" eb="4">
      <t>カドウジカン</t>
    </rPh>
    <phoneticPr fontId="1"/>
  </si>
  <si>
    <t>消費電力量
(kWh)</t>
    <rPh sb="0" eb="5">
      <t>ショウヒデンリョクリョウ</t>
    </rPh>
    <phoneticPr fontId="1"/>
  </si>
  <si>
    <t>照明</t>
    <rPh sb="0" eb="2">
      <t>ショウメイ</t>
    </rPh>
    <phoneticPr fontId="1"/>
  </si>
  <si>
    <t>●</t>
  </si>
  <si>
    <t>平常時</t>
    <rPh sb="0" eb="3">
      <t>ヘイジョウジ</t>
    </rPh>
    <phoneticPr fontId="1"/>
  </si>
  <si>
    <t>必要に応じて、備考欄に用途（平常時と停電時の別等）を記入ください</t>
    <rPh sb="0" eb="2">
      <t>ヒツヨウ</t>
    </rPh>
    <rPh sb="3" eb="4">
      <t>オウ</t>
    </rPh>
    <rPh sb="7" eb="10">
      <t>ビコウラン</t>
    </rPh>
    <rPh sb="11" eb="13">
      <t>ヨウト</t>
    </rPh>
    <rPh sb="14" eb="17">
      <t>ヘイジョウジ</t>
    </rPh>
    <rPh sb="18" eb="21">
      <t>テイデンジ</t>
    </rPh>
    <rPh sb="22" eb="23">
      <t>ベツ</t>
    </rPh>
    <rPh sb="23" eb="24">
      <t>トウ</t>
    </rPh>
    <rPh sb="26" eb="28">
      <t>キニュウ</t>
    </rPh>
    <phoneticPr fontId="1"/>
  </si>
  <si>
    <t>空調</t>
    <rPh sb="0" eb="2">
      <t>クウチョウ</t>
    </rPh>
    <phoneticPr fontId="1"/>
  </si>
  <si>
    <t>事務所コンセント</t>
    <rPh sb="0" eb="3">
      <t>ジムショ</t>
    </rPh>
    <phoneticPr fontId="1"/>
  </si>
  <si>
    <t>合計</t>
    <rPh sb="0" eb="2">
      <t>ゴウケイ</t>
    </rPh>
    <phoneticPr fontId="1"/>
  </si>
  <si>
    <t>補足説明（蓄電池の活用計画（時間帯や消費場所）、負荷に対する容量の妥当性等を記載）</t>
    <rPh sb="0" eb="4">
      <t>ホソクセツメイ</t>
    </rPh>
    <rPh sb="5" eb="8">
      <t>チクデンチ</t>
    </rPh>
    <rPh sb="9" eb="13">
      <t>カツヨウケイカク</t>
    </rPh>
    <rPh sb="14" eb="17">
      <t>ジカンタイ</t>
    </rPh>
    <rPh sb="18" eb="20">
      <t>ショウヒ</t>
    </rPh>
    <rPh sb="20" eb="22">
      <t>バショ</t>
    </rPh>
    <rPh sb="24" eb="26">
      <t>フカ</t>
    </rPh>
    <rPh sb="27" eb="28">
      <t>タイ</t>
    </rPh>
    <rPh sb="30" eb="32">
      <t>ヨウリョウ</t>
    </rPh>
    <rPh sb="33" eb="36">
      <t>ダトウセイ</t>
    </rPh>
    <rPh sb="36" eb="37">
      <t>トウ</t>
    </rPh>
    <rPh sb="38" eb="40">
      <t>キサイ</t>
    </rPh>
    <phoneticPr fontId="1"/>
  </si>
  <si>
    <t>上記の負荷について、日没後に事務室において、使用します。
事務室を使用する時間は、●時間を想定しており、その想定消費電力量は■■■kWhになります。
蓄電池の蓄電容量は▲▲▲kWhであり、想定消費電力量に見合った容量となっています。</t>
    <rPh sb="0" eb="2">
      <t>ジョウキ</t>
    </rPh>
    <rPh sb="3" eb="5">
      <t>フカ</t>
    </rPh>
    <rPh sb="10" eb="13">
      <t>ニチボツゴ</t>
    </rPh>
    <rPh sb="14" eb="16">
      <t>ジム</t>
    </rPh>
    <rPh sb="16" eb="17">
      <t>シツ</t>
    </rPh>
    <rPh sb="22" eb="24">
      <t>シヨウ</t>
    </rPh>
    <rPh sb="29" eb="32">
      <t>ジムシツ</t>
    </rPh>
    <rPh sb="33" eb="35">
      <t>シヨウ</t>
    </rPh>
    <rPh sb="37" eb="39">
      <t>ジカン</t>
    </rPh>
    <rPh sb="42" eb="44">
      <t>ジカン</t>
    </rPh>
    <rPh sb="45" eb="47">
      <t>ソウテイ</t>
    </rPh>
    <rPh sb="54" eb="56">
      <t>ソウテイ</t>
    </rPh>
    <rPh sb="56" eb="58">
      <t>ショウヒ</t>
    </rPh>
    <rPh sb="58" eb="61">
      <t>デンリョクリョウ</t>
    </rPh>
    <rPh sb="75" eb="78">
      <t>チクデンチ</t>
    </rPh>
    <rPh sb="79" eb="81">
      <t>チクデン</t>
    </rPh>
    <rPh sb="81" eb="83">
      <t>ヨウリョウ</t>
    </rPh>
    <rPh sb="94" eb="96">
      <t>ソウテイ</t>
    </rPh>
    <rPh sb="96" eb="98">
      <t>ショウヒ</t>
    </rPh>
    <rPh sb="98" eb="101">
      <t>デンリョクリョウ</t>
    </rPh>
    <rPh sb="102" eb="104">
      <t>ミア</t>
    </rPh>
    <rPh sb="106" eb="108">
      <t>ヨウリョウ</t>
    </rPh>
    <phoneticPr fontId="1"/>
  </si>
  <si>
    <t>消費電力量の内訳（kWh）の合計等をもとに、蓄電容量の積算の考え方を説明してください</t>
    <rPh sb="0" eb="5">
      <t>ショウヒデンリョクリョウ</t>
    </rPh>
    <rPh sb="6" eb="8">
      <t>ウチワケ</t>
    </rPh>
    <rPh sb="14" eb="16">
      <t>ゴウケイ</t>
    </rPh>
    <rPh sb="16" eb="17">
      <t>トウ</t>
    </rPh>
    <rPh sb="22" eb="26">
      <t>チクデンヨウリョウ</t>
    </rPh>
    <rPh sb="27" eb="29">
      <t>セキサン</t>
    </rPh>
    <rPh sb="30" eb="31">
      <t>カンガ</t>
    </rPh>
    <rPh sb="32" eb="33">
      <t>カタ</t>
    </rPh>
    <rPh sb="34" eb="36">
      <t>セツメイ</t>
    </rPh>
    <phoneticPr fontId="1"/>
  </si>
  <si>
    <t>　経費内訳書【自家消費型太陽光発電設備】</t>
    <rPh sb="1" eb="6">
      <t>ケイヒウチワケショ</t>
    </rPh>
    <rPh sb="7" eb="19">
      <t>ジカショウヒガタタイヨウコウハツデンセツビ</t>
    </rPh>
    <phoneticPr fontId="1"/>
  </si>
  <si>
    <t>自家消費型太陽光発電設備はこちらを作成してください。</t>
    <rPh sb="0" eb="12">
      <t>ジカショウヒガタタイヨウコウハツデンセツビ</t>
    </rPh>
    <rPh sb="17" eb="19">
      <t>サクセイ</t>
    </rPh>
    <phoneticPr fontId="1"/>
  </si>
  <si>
    <t>補助額</t>
    <rPh sb="0" eb="3">
      <t>ホジョガク</t>
    </rPh>
    <phoneticPr fontId="1"/>
  </si>
  <si>
    <t>円　　　・・・</t>
    <rPh sb="0" eb="1">
      <t>エン</t>
    </rPh>
    <phoneticPr fontId="1"/>
  </si>
  <si>
    <t>発電出力（※）×４万円/kW</t>
  </si>
  <si>
    <t>※太陽電池モジュールの公称最大出力の合計値とパワーコンディショナーの定格出力の合計値のいずれか低い方</t>
  </si>
  <si>
    <t>kW　　 ・・・</t>
  </si>
  <si>
    <t>小数点以下切り捨ての整数で記入</t>
  </si>
  <si>
    <t>（太陽電池モジュールの公称最大出力の合計値とパワーコンディショナーの定格出力の合計値のいずれか低い方）</t>
  </si>
  <si>
    <t>他の補助金等の併用額</t>
    <rPh sb="7" eb="9">
      <t>ヘイヨウ</t>
    </rPh>
    <rPh sb="9" eb="10">
      <t>ガク</t>
    </rPh>
    <phoneticPr fontId="1"/>
  </si>
  <si>
    <t>交付決定又は交付された額</t>
  </si>
  <si>
    <t>他の補助金等を併用しない、又は交付決定前の場合は「0」を入力してください</t>
    <rPh sb="0" eb="1">
      <t>タ</t>
    </rPh>
    <rPh sb="2" eb="6">
      <t>ホジョキントウ</t>
    </rPh>
    <rPh sb="7" eb="9">
      <t>ヘイヨウ</t>
    </rPh>
    <rPh sb="13" eb="14">
      <t>マタ</t>
    </rPh>
    <rPh sb="15" eb="20">
      <t>コウフケッテイマエ</t>
    </rPh>
    <rPh sb="21" eb="23">
      <t>バアイ</t>
    </rPh>
    <rPh sb="28" eb="30">
      <t>ニュウリョク</t>
    </rPh>
    <phoneticPr fontId="1"/>
  </si>
  <si>
    <t>（単位：円）</t>
    <rPh sb="1" eb="3">
      <t>タンイ</t>
    </rPh>
    <rPh sb="4" eb="5">
      <t>エン</t>
    </rPh>
    <phoneticPr fontId="1"/>
  </si>
  <si>
    <t>補助対象経費（税抜）</t>
    <rPh sb="0" eb="2">
      <t>ホジョ</t>
    </rPh>
    <rPh sb="2" eb="4">
      <t>タイショウ</t>
    </rPh>
    <rPh sb="4" eb="6">
      <t>ケイヒ</t>
    </rPh>
    <rPh sb="7" eb="9">
      <t>ゼイヌ</t>
    </rPh>
    <phoneticPr fontId="1"/>
  </si>
  <si>
    <t>経費の内容</t>
    <rPh sb="0" eb="2">
      <t>ケイヒ</t>
    </rPh>
    <rPh sb="3" eb="5">
      <t>ナイヨウ</t>
    </rPh>
    <phoneticPr fontId="1"/>
  </si>
  <si>
    <t>単価</t>
    <rPh sb="0" eb="2">
      <t>タンカ</t>
    </rPh>
    <phoneticPr fontId="1"/>
  </si>
  <si>
    <t>単位</t>
    <rPh sb="0" eb="2">
      <t>タンイ</t>
    </rPh>
    <phoneticPr fontId="1"/>
  </si>
  <si>
    <t>金額</t>
    <rPh sb="0" eb="2">
      <t>キンガク</t>
    </rPh>
    <phoneticPr fontId="1"/>
  </si>
  <si>
    <t>枚</t>
    <rPh sb="0" eb="1">
      <t>マイ</t>
    </rPh>
    <phoneticPr fontId="1"/>
  </si>
  <si>
    <t>台</t>
    <rPh sb="0" eb="1">
      <t>ダイ</t>
    </rPh>
    <phoneticPr fontId="1"/>
  </si>
  <si>
    <t>番号欄は「設備装置の一覧表」「補助対象設備の図面」「仕様書」「見積書」「経費内訳書」が突合できるよう適宜付番してください</t>
  </si>
  <si>
    <t>搬入費</t>
    <rPh sb="0" eb="3">
      <t>ハンニュウヒ</t>
    </rPh>
    <phoneticPr fontId="1"/>
  </si>
  <si>
    <t>式</t>
    <rPh sb="0" eb="1">
      <t>シキ</t>
    </rPh>
    <phoneticPr fontId="1"/>
  </si>
  <si>
    <t>設置工事費</t>
    <rPh sb="0" eb="2">
      <t>セッチ</t>
    </rPh>
    <rPh sb="2" eb="4">
      <t>コウジ</t>
    </rPh>
    <rPh sb="4" eb="5">
      <t>ヒ</t>
    </rPh>
    <phoneticPr fontId="1"/>
  </si>
  <si>
    <t>電気工事費</t>
    <rPh sb="0" eb="2">
      <t>デンキ</t>
    </rPh>
    <rPh sb="2" eb="5">
      <t>コウジヒ</t>
    </rPh>
    <phoneticPr fontId="1"/>
  </si>
  <si>
    <t>共通仮設費</t>
    <rPh sb="0" eb="2">
      <t>キョウツウ</t>
    </rPh>
    <rPh sb="2" eb="4">
      <t>カセツ</t>
    </rPh>
    <rPh sb="4" eb="5">
      <t>ヒ</t>
    </rPh>
    <phoneticPr fontId="1"/>
  </si>
  <si>
    <t>現場管理費</t>
    <rPh sb="0" eb="2">
      <t>ゲンバ</t>
    </rPh>
    <rPh sb="2" eb="5">
      <t>カンリヒ</t>
    </rPh>
    <phoneticPr fontId="1"/>
  </si>
  <si>
    <t>一般管理費</t>
    <rPh sb="0" eb="2">
      <t>イッパン</t>
    </rPh>
    <rPh sb="2" eb="5">
      <t>カンリヒ</t>
    </rPh>
    <phoneticPr fontId="1"/>
  </si>
  <si>
    <t>補助対象経費（税抜）合計</t>
    <rPh sb="0" eb="2">
      <t>ホジョ</t>
    </rPh>
    <rPh sb="2" eb="4">
      <t>タイショウ</t>
    </rPh>
    <rPh sb="4" eb="6">
      <t>ケイヒ</t>
    </rPh>
    <rPh sb="7" eb="9">
      <t>ゼイヌ</t>
    </rPh>
    <rPh sb="10" eb="12">
      <t>ゴウケイ</t>
    </rPh>
    <phoneticPr fontId="1"/>
  </si>
  <si>
    <t>消費税及び地方消費税</t>
    <rPh sb="0" eb="4">
      <t>ショウヒゼイオヨ</t>
    </rPh>
    <rPh sb="5" eb="10">
      <t>チホウショウヒゼイ</t>
    </rPh>
    <phoneticPr fontId="1"/>
  </si>
  <si>
    <t>補助対象経費（税込）</t>
    <rPh sb="0" eb="6">
      <t>ホジョタイショウケイヒ</t>
    </rPh>
    <phoneticPr fontId="1"/>
  </si>
  <si>
    <t>補助額の算定は税抜の補助対象経費で行います。</t>
    <rPh sb="0" eb="3">
      <t>ホジョガク</t>
    </rPh>
    <rPh sb="4" eb="6">
      <t>サンテイ</t>
    </rPh>
    <rPh sb="7" eb="9">
      <t>ゼイヌ</t>
    </rPh>
    <rPh sb="10" eb="16">
      <t>ホジョタイショウケイヒ</t>
    </rPh>
    <rPh sb="17" eb="18">
      <t>オコナ</t>
    </rPh>
    <phoneticPr fontId="1"/>
  </si>
  <si>
    <t>※番号欄は「設備装置の一覧表」「補助対象設備の図面」「仕様書」「見積書」「経費内訳書」が突合できるよう適宜付番してください。</t>
    <rPh sb="1" eb="3">
      <t>バンゴウ</t>
    </rPh>
    <rPh sb="3" eb="4">
      <t>ラン</t>
    </rPh>
    <rPh sb="44" eb="46">
      <t>トツゴウ</t>
    </rPh>
    <rPh sb="51" eb="53">
      <t>テキギ</t>
    </rPh>
    <rPh sb="53" eb="55">
      <t>フバン</t>
    </rPh>
    <phoneticPr fontId="1"/>
  </si>
  <si>
    <r>
      <t>※補助対象経費について</t>
    </r>
    <r>
      <rPr>
        <sz val="11"/>
        <rFont val="ＭＳ Ｐゴシック"/>
        <family val="3"/>
        <charset val="128"/>
      </rPr>
      <t>按分等を行っている場合は、別途積算の根拠資料を添付してください。</t>
    </r>
    <rPh sb="1" eb="7">
      <t>ホジョタイショウケイヒ</t>
    </rPh>
    <rPh sb="11" eb="13">
      <t>アンブン</t>
    </rPh>
    <rPh sb="13" eb="14">
      <t>トウ</t>
    </rPh>
    <rPh sb="15" eb="16">
      <t>オコナ</t>
    </rPh>
    <rPh sb="20" eb="22">
      <t>バアイ</t>
    </rPh>
    <rPh sb="24" eb="26">
      <t>ベット</t>
    </rPh>
    <rPh sb="26" eb="28">
      <t>セキサン</t>
    </rPh>
    <rPh sb="29" eb="33">
      <t>コンキョシリョウ</t>
    </rPh>
    <rPh sb="34" eb="36">
      <t>テンプ</t>
    </rPh>
    <phoneticPr fontId="1"/>
  </si>
  <si>
    <t>※他の補助金等を併用する場合、補助対象経費を税込とする場合、利益等排除を行う場合は、根拠資料を添付してください。</t>
    <rPh sb="1" eb="2">
      <t>ホカ</t>
    </rPh>
    <rPh sb="3" eb="7">
      <t>ホジョキントウ</t>
    </rPh>
    <rPh sb="8" eb="10">
      <t>ヘイヨウ</t>
    </rPh>
    <rPh sb="12" eb="14">
      <t>バアイ</t>
    </rPh>
    <rPh sb="15" eb="21">
      <t>ホジョタイショウケイヒ</t>
    </rPh>
    <rPh sb="22" eb="24">
      <t>ゼイコ</t>
    </rPh>
    <rPh sb="27" eb="29">
      <t>バアイ</t>
    </rPh>
    <rPh sb="30" eb="33">
      <t>リエキトウ</t>
    </rPh>
    <rPh sb="33" eb="35">
      <t>ハイジョ</t>
    </rPh>
    <rPh sb="36" eb="37">
      <t>オコナ</t>
    </rPh>
    <rPh sb="38" eb="40">
      <t>バアイ</t>
    </rPh>
    <rPh sb="42" eb="46">
      <t>コンキョシリョウ</t>
    </rPh>
    <rPh sb="47" eb="49">
      <t>テンプ</t>
    </rPh>
    <phoneticPr fontId="1"/>
  </si>
  <si>
    <t>　経費内訳書【蓄電池】</t>
    <rPh sb="1" eb="6">
      <t>ケイヒウチワケショ</t>
    </rPh>
    <rPh sb="7" eb="10">
      <t>チクデンチ</t>
    </rPh>
    <phoneticPr fontId="1"/>
  </si>
  <si>
    <t>蓄電池はこちらを作成してください。</t>
    <rPh sb="0" eb="3">
      <t>チクデンチ</t>
    </rPh>
    <rPh sb="8" eb="10">
      <t>サクセイ</t>
    </rPh>
    <phoneticPr fontId="1"/>
  </si>
  <si>
    <t>蓄電池の種別</t>
    <rPh sb="0" eb="3">
      <t>チクデンチ</t>
    </rPh>
    <rPh sb="4" eb="6">
      <t>シュベツ</t>
    </rPh>
    <phoneticPr fontId="1"/>
  </si>
  <si>
    <t>業務・産業用</t>
  </si>
  <si>
    <t>円　　　　・・・　　</t>
    <rPh sb="0" eb="1">
      <t>エン</t>
    </rPh>
    <phoneticPr fontId="1"/>
  </si>
  <si>
    <t>①から②のうち、いずれか低い額</t>
  </si>
  <si>
    <t>①</t>
  </si>
  <si>
    <t>蓄電容量（定格容量）×6.3万円/kWh（業務・産業用の場合）
　　　　　　　　　 又は　×5.2万円/kWh（家庭用の場合）</t>
  </si>
  <si>
    <t>水色のセルは自動計算のため入力不要です</t>
    <rPh sb="0" eb="2">
      <t>ミズイロ</t>
    </rPh>
    <rPh sb="6" eb="8">
      <t>ジドウ</t>
    </rPh>
    <rPh sb="8" eb="10">
      <t>ケイサン</t>
    </rPh>
    <rPh sb="13" eb="15">
      <t>ニュウリョク</t>
    </rPh>
    <rPh sb="15" eb="17">
      <t>フヨウ</t>
    </rPh>
    <phoneticPr fontId="1"/>
  </si>
  <si>
    <t>②</t>
  </si>
  <si>
    <t>補助対象経費に１／３を乗じて得た額</t>
  </si>
  <si>
    <t xml:space="preserve">kWh　　  ・・・　　 </t>
  </si>
  <si>
    <t>小数点第２位以下切り捨てで記入（蓄電容量の上限の範囲内）</t>
  </si>
  <si>
    <t>蓄電容量は小数点第２位以下を切り捨てた値を入力してください</t>
    <rPh sb="0" eb="4">
      <t>チクデンヨウリョウ</t>
    </rPh>
    <rPh sb="5" eb="8">
      <t>ショウスウテン</t>
    </rPh>
    <rPh sb="8" eb="9">
      <t>ダイ</t>
    </rPh>
    <rPh sb="10" eb="11">
      <t>イ</t>
    </rPh>
    <rPh sb="11" eb="13">
      <t>イカ</t>
    </rPh>
    <rPh sb="14" eb="15">
      <t>キ</t>
    </rPh>
    <rPh sb="16" eb="17">
      <t>ス</t>
    </rPh>
    <rPh sb="19" eb="20">
      <t>アタイ</t>
    </rPh>
    <rPh sb="21" eb="23">
      <t>ニュウリョク</t>
    </rPh>
    <phoneticPr fontId="1"/>
  </si>
  <si>
    <t>他の補助金等の併用額</t>
    <rPh sb="7" eb="9">
      <t>ヘイヨウ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</si>
</sst>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 "/>
    <numFmt numFmtId="177" formatCode="0_ "/>
    <numFmt numFmtId="178" formatCode="0.0_ "/>
    <numFmt numFmtId="179" formatCode="#,##0.0_ "/>
    <numFmt numFmtId="180" formatCode="0.00_ "/>
    <numFmt numFmtId="181" formatCode="0.0%"/>
    <numFmt numFmtId="182" formatCode="0.0_);[Red]\(0.0\)"/>
    <numFmt numFmtId="183" formatCode="0_);[Red]\(0\)"/>
    <numFmt numFmtId="184" formatCode="#,##0.00_ "/>
    <numFmt numFmtId="185" formatCode="#,##0_);[Red]\(#,##0\)"/>
    <numFmt numFmtId="186" formatCode="#,##0.0_);[Red]\(#,##0.0\)"/>
    <numFmt numFmtId="187" formatCode="[&lt;=999]000;[&lt;=9999]000\-00;000\-0000"/>
  </numFmts>
  <fonts count="32" x14ac:knownFonts="1">
    <font>
      <sz val="11"/>
      <color theme="1"/>
      <name val="游ゴシック"/>
      <family val="3"/>
      <scheme val="minor"/>
    </font>
    <font>
      <sz val="6"/>
      <name val="游ゴシック"/>
      <family val="3"/>
    </font>
    <font>
      <sz val="10"/>
      <color theme="1"/>
      <name val="游ゴシック"/>
      <family val="3"/>
      <scheme val="minor"/>
    </font>
    <font>
      <sz val="11"/>
      <color theme="1"/>
      <name val="游ゴシック"/>
      <family val="3"/>
      <scheme val="minor"/>
    </font>
    <font>
      <sz val="11"/>
      <color rgb="FFFF0000"/>
      <name val="游ゴシック"/>
      <family val="3"/>
      <scheme val="minor"/>
    </font>
    <font>
      <sz val="11"/>
      <name val="游ゴシック"/>
      <family val="3"/>
      <scheme val="minor"/>
    </font>
    <font>
      <sz val="9"/>
      <color theme="1"/>
      <name val="游ゴシック"/>
      <family val="3"/>
      <scheme val="minor"/>
    </font>
    <font>
      <sz val="11"/>
      <color rgb="FF00B0F0"/>
      <name val="游ゴシック"/>
      <family val="3"/>
      <scheme val="minor"/>
    </font>
    <font>
      <sz val="10"/>
      <name val="游ゴシック"/>
      <family val="3"/>
    </font>
    <font>
      <sz val="6"/>
      <name val="游ゴシック"/>
      <family val="3"/>
    </font>
    <font>
      <sz val="9"/>
      <name val="游ゴシック"/>
      <family val="3"/>
      <scheme val="minor"/>
    </font>
    <font>
      <sz val="11"/>
      <color rgb="FFFF0000"/>
      <name val="游ゴシック"/>
      <family val="3"/>
      <charset val="128"/>
    </font>
    <font>
      <sz val="11"/>
      <name val="游ゴシック"/>
      <family val="3"/>
      <charset val="128"/>
    </font>
    <font>
      <sz val="10"/>
      <name val="游ゴシック"/>
      <family val="3"/>
      <charset val="128"/>
    </font>
    <font>
      <sz val="10"/>
      <color theme="1"/>
      <name val="游ゴシック"/>
      <family val="3"/>
      <charset val="128"/>
    </font>
    <font>
      <sz val="16"/>
      <color theme="1"/>
      <name val="ＭＳ Ｐゴシック"/>
      <family val="3"/>
    </font>
    <font>
      <sz val="6"/>
      <name val="游ゴシック"/>
      <family val="3"/>
      <charset val="128"/>
      <scheme val="minor"/>
    </font>
    <font>
      <sz val="11"/>
      <color theme="1"/>
      <name val="ＭＳ Ｐゴシック"/>
      <family val="3"/>
    </font>
    <font>
      <sz val="9"/>
      <color theme="1"/>
      <name val="ＭＳ Ｐゴシック"/>
      <family val="3"/>
    </font>
    <font>
      <sz val="11"/>
      <color rgb="FFFF0000"/>
      <name val="ＭＳ Ｐゴシック"/>
      <family val="3"/>
    </font>
    <font>
      <sz val="11"/>
      <color theme="1"/>
      <name val="ＭＳ Ｐ明朝"/>
      <family val="1"/>
    </font>
    <font>
      <sz val="14"/>
      <color theme="1"/>
      <name val="ＭＳ ゴシック"/>
      <family val="3"/>
    </font>
    <font>
      <u/>
      <sz val="11"/>
      <color theme="1"/>
      <name val="ＭＳ Ｐゴシック"/>
      <family val="3"/>
    </font>
    <font>
      <sz val="10"/>
      <color theme="1"/>
      <name val="ＭＳ Ｐゴシック"/>
      <family val="3"/>
    </font>
    <font>
      <sz val="11"/>
      <color theme="0" tint="-0.249977111117893"/>
      <name val="游ゴシック"/>
      <family val="3"/>
      <scheme val="minor"/>
    </font>
    <font>
      <sz val="10"/>
      <color theme="1"/>
      <name val="ＭＳ Ｐ明朝"/>
      <family val="1"/>
    </font>
    <font>
      <sz val="12"/>
      <color theme="1"/>
      <name val="ＭＳ Ｐゴシック"/>
      <family val="3"/>
    </font>
    <font>
      <u/>
      <sz val="12"/>
      <color theme="1"/>
      <name val="ＭＳ Ｐゴシック"/>
      <family val="3"/>
    </font>
    <font>
      <sz val="12"/>
      <color rgb="FFFF0000"/>
      <name val="ＭＳ Ｐゴシック"/>
      <family val="3"/>
    </font>
    <font>
      <sz val="11"/>
      <name val="ＭＳ Ｐゴシック"/>
      <family val="3"/>
    </font>
    <font>
      <sz val="11"/>
      <name val="ＭＳ Ｐゴシック"/>
      <family val="3"/>
      <charset val="128"/>
    </font>
    <font>
      <sz val="11"/>
      <color rgb="FFFF00FF"/>
      <name val="ＭＳ Ｐゴシック"/>
      <family val="3"/>
    </font>
  </fonts>
  <fills count="9">
    <fill>
      <patternFill patternType="none"/>
    </fill>
    <fill>
      <patternFill patternType="gray125"/>
    </fill>
    <fill>
      <patternFill patternType="solid">
        <fgColor rgb="FFFFFFBE"/>
        <bgColor indexed="64"/>
      </patternFill>
    </fill>
    <fill>
      <patternFill patternType="solid">
        <fgColor theme="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1" tint="0.33997619556260872"/>
        <bgColor indexed="64"/>
      </patternFill>
    </fill>
    <fill>
      <patternFill patternType="solid">
        <fgColor theme="1" tint="0.34998626667073579"/>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bottom style="dotted">
        <color indexed="64"/>
      </bottom>
      <diagonal/>
    </border>
    <border>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bottom style="dotted">
        <color indexed="64"/>
      </bottom>
      <diagonal/>
    </border>
    <border diagonalUp="1">
      <left style="thin">
        <color indexed="64"/>
      </left>
      <right/>
      <top style="thin">
        <color indexed="64"/>
      </top>
      <bottom style="thin">
        <color indexed="64"/>
      </bottom>
      <diagonal style="thin">
        <color indexed="64"/>
      </diagonal>
    </border>
    <border>
      <left/>
      <right/>
      <top/>
      <bottom style="dotted">
        <color indexed="64"/>
      </bottom>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413">
    <xf numFmtId="0" fontId="0" fillId="0" borderId="0" xfId="0">
      <alignment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left" vertical="center"/>
    </xf>
    <xf numFmtId="0" fontId="0" fillId="0" borderId="8" xfId="0" applyBorder="1">
      <alignment vertical="center"/>
    </xf>
    <xf numFmtId="0" fontId="0" fillId="0" borderId="9" xfId="0" applyBorder="1">
      <alignment vertical="center"/>
    </xf>
    <xf numFmtId="0" fontId="0" fillId="2" borderId="2" xfId="0" applyFill="1" applyBorder="1">
      <alignment vertical="center"/>
    </xf>
    <xf numFmtId="0" fontId="0" fillId="0" borderId="2" xfId="0" applyBorder="1">
      <alignment vertical="center"/>
    </xf>
    <xf numFmtId="0" fontId="4" fillId="2" borderId="0" xfId="0" applyFont="1" applyFill="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2" xfId="0" applyBorder="1">
      <alignment vertical="center"/>
    </xf>
    <xf numFmtId="0" fontId="6" fillId="0" borderId="0" xfId="0" applyFont="1" applyAlignment="1">
      <alignment vertical="top" wrapText="1"/>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7" fillId="0" borderId="0" xfId="0" applyFont="1">
      <alignment vertical="center"/>
    </xf>
    <xf numFmtId="0" fontId="5" fillId="0" borderId="0" xfId="0" applyFont="1">
      <alignment vertical="center"/>
    </xf>
    <xf numFmtId="0" fontId="0" fillId="0" borderId="1" xfId="0" applyBorder="1" applyAlignment="1">
      <alignment horizontal="center" vertical="center"/>
    </xf>
    <xf numFmtId="0" fontId="5" fillId="0" borderId="1" xfId="0" applyFont="1" applyBorder="1" applyAlignment="1">
      <alignment vertical="center" shrinkToFit="1"/>
    </xf>
    <xf numFmtId="0" fontId="4" fillId="2" borderId="1" xfId="0" applyFont="1" applyFill="1" applyBorder="1" applyAlignment="1">
      <alignment horizontal="center" vertical="center"/>
    </xf>
    <xf numFmtId="0" fontId="9" fillId="2" borderId="6"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5" fillId="0" borderId="6" xfId="0" applyFont="1" applyBorder="1">
      <alignment vertical="center"/>
    </xf>
    <xf numFmtId="0" fontId="5" fillId="0" borderId="5" xfId="0" applyFont="1" applyBorder="1">
      <alignment vertical="center"/>
    </xf>
    <xf numFmtId="0" fontId="5" fillId="0" borderId="11" xfId="0" applyFont="1" applyBorder="1" applyAlignment="1">
      <alignment horizontal="center" vertical="center"/>
    </xf>
    <xf numFmtId="0" fontId="5" fillId="3" borderId="5" xfId="0" applyFont="1" applyFill="1" applyBorder="1" applyAlignment="1">
      <alignment horizontal="right" vertical="center"/>
    </xf>
    <xf numFmtId="0" fontId="10" fillId="0" borderId="6" xfId="0" applyFont="1" applyBorder="1" applyAlignment="1">
      <alignment horizontal="center" vertical="center" shrinkToFit="1"/>
    </xf>
    <xf numFmtId="0" fontId="4" fillId="2" borderId="22" xfId="0" applyFont="1" applyFill="1" applyBorder="1" applyAlignment="1">
      <alignment horizontal="center" vertical="center"/>
    </xf>
    <xf numFmtId="0" fontId="10" fillId="0" borderId="7" xfId="0" applyFont="1" applyBorder="1" applyAlignment="1">
      <alignment horizontal="center" vertical="center" shrinkToFit="1"/>
    </xf>
    <xf numFmtId="0" fontId="10" fillId="0" borderId="23" xfId="0" applyFont="1" applyBorder="1" applyAlignment="1">
      <alignment horizontal="center" vertical="center"/>
    </xf>
    <xf numFmtId="0" fontId="10" fillId="0" borderId="11" xfId="0" applyFont="1" applyBorder="1" applyAlignment="1">
      <alignment horizontal="left" vertical="center"/>
    </xf>
    <xf numFmtId="0" fontId="10" fillId="0" borderId="2" xfId="0" applyFont="1" applyBorder="1">
      <alignment vertical="center"/>
    </xf>
    <xf numFmtId="0" fontId="10" fillId="0" borderId="25" xfId="0" applyFont="1" applyBorder="1">
      <alignment vertical="center"/>
    </xf>
    <xf numFmtId="0" fontId="0" fillId="0" borderId="12" xfId="0" applyBorder="1" applyAlignment="1">
      <alignment horizontal="center" vertical="center" shrinkToFit="1"/>
    </xf>
    <xf numFmtId="0" fontId="0" fillId="2" borderId="15" xfId="0" applyFill="1" applyBorder="1">
      <alignment vertical="center"/>
    </xf>
    <xf numFmtId="0" fontId="4" fillId="2" borderId="16" xfId="0" applyFont="1" applyFill="1" applyBorder="1">
      <alignment vertical="center"/>
    </xf>
    <xf numFmtId="0" fontId="0" fillId="2" borderId="16" xfId="0" applyFill="1" applyBorder="1">
      <alignment vertical="center"/>
    </xf>
    <xf numFmtId="0" fontId="0" fillId="2" borderId="4" xfId="0" applyFill="1" applyBorder="1">
      <alignment vertical="center"/>
    </xf>
    <xf numFmtId="38" fontId="0" fillId="0" borderId="0" xfId="0" applyNumberFormat="1">
      <alignment vertical="center"/>
    </xf>
    <xf numFmtId="0" fontId="15" fillId="4" borderId="28" xfId="0" applyFont="1" applyFill="1" applyBorder="1" applyAlignment="1">
      <alignment horizontal="left" vertical="center"/>
    </xf>
    <xf numFmtId="0" fontId="15" fillId="4" borderId="30" xfId="0" applyFont="1" applyFill="1" applyBorder="1" applyAlignment="1">
      <alignment horizontal="left" vertical="center"/>
    </xf>
    <xf numFmtId="0" fontId="15" fillId="4" borderId="29" xfId="0" applyFont="1" applyFill="1" applyBorder="1" applyAlignment="1">
      <alignment horizontal="left" vertical="center"/>
    </xf>
    <xf numFmtId="0" fontId="17" fillId="0" borderId="0" xfId="0" applyFont="1">
      <alignment vertical="center"/>
    </xf>
    <xf numFmtId="0" fontId="17" fillId="0" borderId="0" xfId="0" applyFont="1" applyAlignment="1">
      <alignment horizontal="center" vertical="center"/>
    </xf>
    <xf numFmtId="0" fontId="17" fillId="0" borderId="0" xfId="0" applyFont="1" applyAlignment="1">
      <alignment vertical="center" wrapText="1"/>
    </xf>
    <xf numFmtId="0" fontId="18" fillId="0" borderId="0" xfId="0" applyFont="1" applyAlignment="1">
      <alignment vertical="top" wrapText="1"/>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17" fillId="0" borderId="1" xfId="0" quotePrefix="1" applyFont="1" applyBorder="1" applyAlignment="1">
      <alignment horizontal="center" vertical="center"/>
    </xf>
    <xf numFmtId="0" fontId="17" fillId="0" borderId="1" xfId="0" applyFont="1" applyBorder="1" applyAlignment="1">
      <alignment vertical="center" wrapText="1"/>
    </xf>
    <xf numFmtId="0" fontId="19" fillId="2" borderId="1" xfId="0" applyFont="1" applyFill="1" applyBorder="1" applyAlignment="1" applyProtection="1">
      <alignment horizontal="center" vertical="center"/>
      <protection locked="0"/>
    </xf>
    <xf numFmtId="0" fontId="17" fillId="0" borderId="0" xfId="0" applyFont="1" applyAlignment="1">
      <alignment vertical="top"/>
    </xf>
    <xf numFmtId="0" fontId="19" fillId="2" borderId="1" xfId="0" applyFont="1" applyFill="1" applyBorder="1" applyAlignment="1" applyProtection="1">
      <alignment vertical="center" shrinkToFit="1"/>
      <protection locked="0"/>
    </xf>
    <xf numFmtId="0" fontId="19" fillId="2" borderId="1" xfId="0" applyFont="1" applyFill="1" applyBorder="1" applyAlignment="1" applyProtection="1">
      <alignment horizontal="left" vertical="center" shrinkToFit="1"/>
      <protection locked="0"/>
    </xf>
    <xf numFmtId="0" fontId="19" fillId="2" borderId="1" xfId="0" applyFont="1" applyFill="1" applyBorder="1" applyAlignment="1" applyProtection="1">
      <alignment horizontal="center" vertical="center" shrinkToFit="1"/>
      <protection locked="0"/>
    </xf>
    <xf numFmtId="0" fontId="17" fillId="2" borderId="1" xfId="0" applyFont="1" applyFill="1" applyBorder="1" applyAlignment="1" applyProtection="1">
      <alignment vertical="center" shrinkToFit="1"/>
      <protection locked="0"/>
    </xf>
    <xf numFmtId="0" fontId="17" fillId="2" borderId="1" xfId="0" applyFont="1" applyFill="1" applyBorder="1" applyAlignment="1" applyProtection="1">
      <alignment horizontal="center" vertical="center" shrinkToFit="1"/>
      <protection locked="0"/>
    </xf>
    <xf numFmtId="0" fontId="17" fillId="0" borderId="0" xfId="0" applyFont="1" applyAlignment="1">
      <alignment horizontal="left" vertical="center" wrapText="1"/>
    </xf>
    <xf numFmtId="0" fontId="15" fillId="0" borderId="0" xfId="0" applyFont="1">
      <alignment vertical="center"/>
    </xf>
    <xf numFmtId="0" fontId="20" fillId="0" borderId="0" xfId="0" applyFont="1" applyAlignment="1">
      <alignment horizontal="center" vertical="center"/>
    </xf>
    <xf numFmtId="0" fontId="20" fillId="0" borderId="0" xfId="0" applyFont="1">
      <alignment vertical="center"/>
    </xf>
    <xf numFmtId="0" fontId="21" fillId="0" borderId="0" xfId="0" applyFont="1">
      <alignment vertical="center"/>
    </xf>
    <xf numFmtId="0" fontId="17" fillId="0" borderId="0" xfId="0" applyFont="1" applyAlignment="1">
      <alignment horizontal="left" vertical="center"/>
    </xf>
    <xf numFmtId="0" fontId="22" fillId="0" borderId="0" xfId="0" applyFont="1">
      <alignment vertical="center"/>
    </xf>
    <xf numFmtId="176" fontId="19" fillId="2" borderId="39" xfId="0" applyNumberFormat="1" applyFont="1" applyFill="1" applyBorder="1" applyAlignment="1" applyProtection="1">
      <alignment horizontal="center" vertical="center"/>
      <protection locked="0"/>
    </xf>
    <xf numFmtId="176" fontId="23" fillId="0" borderId="0" xfId="0" applyNumberFormat="1" applyFont="1">
      <alignment vertical="center"/>
    </xf>
    <xf numFmtId="0" fontId="23" fillId="0" borderId="0" xfId="0" applyFont="1">
      <alignment vertical="center"/>
    </xf>
    <xf numFmtId="176" fontId="19" fillId="5" borderId="39" xfId="0" applyNumberFormat="1" applyFont="1" applyFill="1" applyBorder="1" applyAlignment="1">
      <alignment horizontal="center" vertical="center"/>
    </xf>
    <xf numFmtId="0" fontId="17" fillId="6" borderId="0" xfId="0" applyFont="1" applyFill="1">
      <alignment vertical="center"/>
    </xf>
    <xf numFmtId="0" fontId="17" fillId="0" borderId="0" xfId="0" applyFont="1" applyAlignment="1">
      <alignment horizontal="right" vertical="center"/>
    </xf>
    <xf numFmtId="0" fontId="19" fillId="5" borderId="39" xfId="0" applyFont="1" applyFill="1" applyBorder="1" applyAlignment="1">
      <alignment horizontal="center" vertical="center"/>
    </xf>
    <xf numFmtId="179" fontId="19" fillId="2" borderId="39" xfId="0" applyNumberFormat="1" applyFont="1" applyFill="1" applyBorder="1" applyAlignment="1" applyProtection="1">
      <alignment horizontal="center" vertical="center" shrinkToFit="1"/>
      <protection locked="0"/>
    </xf>
    <xf numFmtId="179" fontId="17" fillId="0" borderId="0" xfId="0" applyNumberFormat="1" applyFont="1">
      <alignment vertical="center"/>
    </xf>
    <xf numFmtId="179" fontId="17" fillId="3" borderId="0" xfId="0" applyNumberFormat="1" applyFont="1" applyFill="1" applyAlignment="1" applyProtection="1">
      <alignment horizontal="center" vertical="center" shrinkToFit="1"/>
      <protection locked="0"/>
    </xf>
    <xf numFmtId="176" fontId="17" fillId="3" borderId="0" xfId="0" applyNumberFormat="1" applyFont="1" applyFill="1" applyAlignment="1" applyProtection="1">
      <alignment horizontal="left" vertical="center"/>
      <protection locked="0"/>
    </xf>
    <xf numFmtId="176" fontId="17" fillId="3" borderId="0" xfId="0" applyNumberFormat="1" applyFont="1" applyFill="1" applyAlignment="1" applyProtection="1">
      <alignment horizontal="center" vertical="center" shrinkToFit="1"/>
      <protection locked="0"/>
    </xf>
    <xf numFmtId="0" fontId="24" fillId="0" borderId="0" xfId="0" applyFont="1">
      <alignment vertical="center"/>
    </xf>
    <xf numFmtId="0" fontId="25" fillId="0" borderId="1" xfId="0" applyFont="1" applyBorder="1">
      <alignment vertical="center"/>
    </xf>
    <xf numFmtId="0" fontId="23" fillId="0" borderId="1" xfId="0" applyFont="1" applyBorder="1" applyAlignment="1">
      <alignment vertical="center" shrinkToFit="1"/>
    </xf>
    <xf numFmtId="180" fontId="17" fillId="0" borderId="0" xfId="0" applyNumberFormat="1" applyFont="1">
      <alignment vertical="center"/>
    </xf>
    <xf numFmtId="181" fontId="23" fillId="0" borderId="1" xfId="0" applyNumberFormat="1" applyFont="1" applyBorder="1" applyAlignment="1">
      <alignment horizontal="justify" vertical="center" wrapText="1"/>
    </xf>
    <xf numFmtId="179" fontId="17" fillId="3" borderId="33" xfId="0" applyNumberFormat="1" applyFont="1" applyFill="1" applyBorder="1" applyAlignment="1" applyProtection="1">
      <alignment vertical="center" shrinkToFit="1"/>
      <protection locked="0"/>
    </xf>
    <xf numFmtId="0" fontId="17" fillId="3" borderId="0" xfId="0" applyFont="1" applyFill="1">
      <alignment vertical="center"/>
    </xf>
    <xf numFmtId="0" fontId="23" fillId="0" borderId="0" xfId="0" applyFont="1" applyAlignment="1">
      <alignment horizontal="right" vertical="center"/>
    </xf>
    <xf numFmtId="182" fontId="23" fillId="0" borderId="0" xfId="0" applyNumberFormat="1" applyFont="1" applyAlignment="1">
      <alignment horizontal="right" vertical="center"/>
    </xf>
    <xf numFmtId="0" fontId="17" fillId="0" borderId="0" xfId="0" applyFont="1" applyAlignment="1">
      <alignment vertical="center" shrinkToFit="1"/>
    </xf>
    <xf numFmtId="183" fontId="23" fillId="0" borderId="0" xfId="0" applyNumberFormat="1" applyFont="1" applyAlignment="1">
      <alignment horizontal="right" vertical="center"/>
    </xf>
    <xf numFmtId="0" fontId="17" fillId="0" borderId="39" xfId="0" applyFont="1" applyBorder="1" applyAlignment="1">
      <alignment horizontal="center" vertical="center"/>
    </xf>
    <xf numFmtId="0" fontId="17" fillId="0" borderId="39" xfId="0" applyFont="1" applyBorder="1" applyAlignment="1">
      <alignment horizontal="center" vertical="center" wrapText="1"/>
    </xf>
    <xf numFmtId="0" fontId="19" fillId="2" borderId="39" xfId="0" applyFont="1" applyFill="1" applyBorder="1" applyAlignment="1" applyProtection="1">
      <alignment horizontal="center" vertical="center" shrinkToFit="1"/>
      <protection locked="0"/>
    </xf>
    <xf numFmtId="0" fontId="19" fillId="2" borderId="39" xfId="0" applyFont="1" applyFill="1" applyBorder="1" applyAlignment="1" applyProtection="1">
      <alignment horizontal="left" vertical="center" shrinkToFit="1"/>
      <protection locked="0"/>
    </xf>
    <xf numFmtId="184" fontId="19" fillId="2" borderId="39" xfId="0" applyNumberFormat="1" applyFont="1" applyFill="1" applyBorder="1" applyAlignment="1" applyProtection="1">
      <alignment horizontal="right" vertical="center" shrinkToFit="1"/>
      <protection locked="0"/>
    </xf>
    <xf numFmtId="179" fontId="19" fillId="5" borderId="39" xfId="0" applyNumberFormat="1" applyFont="1" applyFill="1" applyBorder="1" applyAlignment="1">
      <alignment horizontal="right" vertical="center"/>
    </xf>
    <xf numFmtId="0" fontId="17" fillId="2" borderId="39" xfId="0" applyFont="1" applyFill="1" applyBorder="1" applyAlignment="1" applyProtection="1">
      <alignment horizontal="center" vertical="center" shrinkToFit="1"/>
      <protection locked="0"/>
    </xf>
    <xf numFmtId="0" fontId="17" fillId="2" borderId="39" xfId="0" applyFont="1" applyFill="1" applyBorder="1" applyAlignment="1" applyProtection="1">
      <alignment horizontal="left" vertical="center" shrinkToFit="1"/>
      <protection locked="0"/>
    </xf>
    <xf numFmtId="184" fontId="17" fillId="2" borderId="39" xfId="0" applyNumberFormat="1" applyFont="1" applyFill="1" applyBorder="1" applyAlignment="1" applyProtection="1">
      <alignment horizontal="right" vertical="center" shrinkToFit="1"/>
      <protection locked="0"/>
    </xf>
    <xf numFmtId="176" fontId="17" fillId="2" borderId="39" xfId="0" applyNumberFormat="1" applyFont="1" applyFill="1" applyBorder="1" applyAlignment="1" applyProtection="1">
      <alignment horizontal="right" vertical="center" shrinkToFit="1"/>
      <protection locked="0"/>
    </xf>
    <xf numFmtId="179" fontId="19" fillId="5" borderId="39" xfId="0" applyNumberFormat="1" applyFont="1" applyFill="1" applyBorder="1">
      <alignment vertical="center"/>
    </xf>
    <xf numFmtId="184" fontId="19" fillId="7" borderId="39" xfId="0" applyNumberFormat="1" applyFont="1" applyFill="1" applyBorder="1" applyAlignment="1" applyProtection="1">
      <alignment horizontal="right" vertical="center" shrinkToFit="1"/>
      <protection locked="0"/>
    </xf>
    <xf numFmtId="0" fontId="17" fillId="7" borderId="39" xfId="0" applyFont="1" applyFill="1" applyBorder="1">
      <alignment vertical="center"/>
    </xf>
    <xf numFmtId="0" fontId="26" fillId="0" borderId="0" xfId="0" applyFont="1">
      <alignment vertical="center"/>
    </xf>
    <xf numFmtId="0" fontId="26" fillId="0" borderId="0" xfId="0" applyFont="1" applyAlignment="1">
      <alignment vertical="center" wrapText="1"/>
    </xf>
    <xf numFmtId="0" fontId="26" fillId="0" borderId="0" xfId="0" applyFont="1" applyAlignment="1">
      <alignment vertical="top" wrapText="1"/>
    </xf>
    <xf numFmtId="0" fontId="27" fillId="0" borderId="0" xfId="0" applyFont="1" applyAlignment="1">
      <alignment horizontal="left" vertical="center"/>
    </xf>
    <xf numFmtId="0" fontId="26" fillId="0" borderId="0" xfId="0" applyFont="1" applyAlignment="1">
      <alignment horizontal="right" vertical="center"/>
    </xf>
    <xf numFmtId="176" fontId="28" fillId="5" borderId="39" xfId="0" applyNumberFormat="1" applyFont="1" applyFill="1" applyBorder="1" applyAlignment="1">
      <alignment horizontal="right" vertical="center"/>
    </xf>
    <xf numFmtId="0" fontId="27" fillId="0" borderId="0" xfId="0" applyFont="1" applyAlignment="1">
      <alignment horizontal="center" vertical="center"/>
    </xf>
    <xf numFmtId="176" fontId="26" fillId="3" borderId="0" xfId="0" applyNumberFormat="1" applyFont="1" applyFill="1" applyAlignment="1">
      <alignment horizontal="right" vertical="center"/>
    </xf>
    <xf numFmtId="176" fontId="28" fillId="2" borderId="39" xfId="0" applyNumberFormat="1" applyFont="1" applyFill="1" applyBorder="1" applyProtection="1">
      <alignment vertical="center"/>
      <protection locked="0"/>
    </xf>
    <xf numFmtId="176" fontId="28" fillId="2" borderId="39" xfId="0" applyNumberFormat="1" applyFont="1" applyFill="1" applyBorder="1" applyAlignment="1" applyProtection="1">
      <alignment horizontal="right" vertical="center"/>
      <protection locked="0"/>
    </xf>
    <xf numFmtId="0" fontId="26" fillId="0" borderId="0" xfId="0" applyFont="1" applyAlignment="1">
      <alignment horizontal="right" vertical="top" wrapText="1"/>
    </xf>
    <xf numFmtId="0" fontId="17" fillId="0" borderId="44" xfId="0" applyFont="1" applyBorder="1" applyAlignment="1">
      <alignment horizontal="center" vertical="center" wrapText="1"/>
    </xf>
    <xf numFmtId="0" fontId="17" fillId="0" borderId="45" xfId="0" applyFont="1" applyBorder="1" applyAlignment="1">
      <alignment horizontal="center" vertical="center"/>
    </xf>
    <xf numFmtId="0" fontId="17" fillId="0" borderId="46" xfId="0" applyFont="1" applyBorder="1" applyAlignment="1">
      <alignment horizontal="center" vertical="center"/>
    </xf>
    <xf numFmtId="0" fontId="17" fillId="0" borderId="47" xfId="0" applyFont="1" applyBorder="1" applyAlignment="1">
      <alignment horizontal="center" vertical="center"/>
    </xf>
    <xf numFmtId="0" fontId="17" fillId="0" borderId="48" xfId="0" applyFont="1" applyBorder="1" applyAlignment="1">
      <alignment horizontal="center" vertical="center"/>
    </xf>
    <xf numFmtId="0" fontId="17" fillId="0" borderId="49" xfId="0" applyFont="1" applyBorder="1" applyAlignment="1">
      <alignment horizontal="center" vertical="center" wrapText="1"/>
    </xf>
    <xf numFmtId="0" fontId="19" fillId="2" borderId="50" xfId="0" applyFont="1" applyFill="1" applyBorder="1" applyAlignment="1" applyProtection="1">
      <alignment vertical="center" wrapText="1"/>
      <protection locked="0"/>
    </xf>
    <xf numFmtId="176" fontId="19" fillId="2" borderId="1" xfId="0" applyNumberFormat="1" applyFont="1" applyFill="1" applyBorder="1" applyAlignment="1" applyProtection="1">
      <alignment horizontal="right" vertical="center"/>
      <protection locked="0"/>
    </xf>
    <xf numFmtId="176" fontId="19" fillId="2" borderId="10" xfId="0" applyNumberFormat="1" applyFont="1" applyFill="1" applyBorder="1" applyAlignment="1" applyProtection="1">
      <alignment horizontal="center" vertical="center"/>
      <protection locked="0"/>
    </xf>
    <xf numFmtId="176" fontId="19" fillId="5" borderId="51" xfId="0" applyNumberFormat="1" applyFont="1" applyFill="1" applyBorder="1" applyAlignment="1">
      <alignment horizontal="right" vertical="center"/>
    </xf>
    <xf numFmtId="0" fontId="19" fillId="2" borderId="11" xfId="0" applyFont="1" applyFill="1" applyBorder="1" applyAlignment="1" applyProtection="1">
      <alignment horizontal="center" vertical="center"/>
      <protection locked="0"/>
    </xf>
    <xf numFmtId="0" fontId="17" fillId="2" borderId="52" xfId="0" applyFont="1" applyFill="1" applyBorder="1" applyAlignment="1" applyProtection="1">
      <alignment vertical="center" wrapText="1"/>
      <protection locked="0"/>
    </xf>
    <xf numFmtId="0" fontId="19" fillId="2" borderId="53" xfId="0" applyFont="1" applyFill="1" applyBorder="1" applyAlignment="1" applyProtection="1">
      <alignment vertical="center" wrapText="1"/>
      <protection locked="0"/>
    </xf>
    <xf numFmtId="176" fontId="19" fillId="2" borderId="15" xfId="0" applyNumberFormat="1" applyFont="1" applyFill="1" applyBorder="1" applyAlignment="1" applyProtection="1">
      <alignment horizontal="right" vertical="center"/>
      <protection locked="0"/>
    </xf>
    <xf numFmtId="176" fontId="19" fillId="2" borderId="0" xfId="0" applyNumberFormat="1" applyFont="1" applyFill="1" applyAlignment="1" applyProtection="1">
      <alignment horizontal="center" vertical="center"/>
      <protection locked="0"/>
    </xf>
    <xf numFmtId="0" fontId="19" fillId="2" borderId="12" xfId="0" applyFont="1" applyFill="1" applyBorder="1" applyAlignment="1" applyProtection="1">
      <alignment horizontal="center" vertical="center"/>
      <protection locked="0"/>
    </xf>
    <xf numFmtId="0" fontId="17" fillId="2" borderId="54" xfId="0" applyFont="1" applyFill="1" applyBorder="1" applyAlignment="1" applyProtection="1">
      <alignment vertical="center" wrapText="1"/>
      <protection locked="0"/>
    </xf>
    <xf numFmtId="0" fontId="19" fillId="2" borderId="50" xfId="0" applyFont="1" applyFill="1" applyBorder="1" applyAlignment="1">
      <alignment vertical="center" wrapText="1"/>
    </xf>
    <xf numFmtId="176" fontId="19" fillId="2" borderId="1" xfId="0" applyNumberFormat="1" applyFont="1" applyFill="1" applyBorder="1" applyAlignment="1">
      <alignment horizontal="right" vertical="center"/>
    </xf>
    <xf numFmtId="176" fontId="19" fillId="2" borderId="5" xfId="0" applyNumberFormat="1" applyFont="1" applyFill="1" applyBorder="1" applyAlignment="1">
      <alignment horizontal="center" vertical="center"/>
    </xf>
    <xf numFmtId="176" fontId="19" fillId="5" borderId="55" xfId="0" applyNumberFormat="1" applyFont="1" applyFill="1" applyBorder="1" applyAlignment="1">
      <alignment horizontal="right" vertical="center"/>
    </xf>
    <xf numFmtId="0" fontId="19" fillId="2" borderId="11" xfId="0" applyFont="1" applyFill="1" applyBorder="1" applyAlignment="1">
      <alignment horizontal="center" vertical="center"/>
    </xf>
    <xf numFmtId="0" fontId="17" fillId="2" borderId="52" xfId="0" applyFont="1" applyFill="1" applyBorder="1" applyAlignment="1">
      <alignment vertical="center" wrapText="1"/>
    </xf>
    <xf numFmtId="0" fontId="19" fillId="2" borderId="56" xfId="0" applyFont="1" applyFill="1" applyBorder="1" applyAlignment="1" applyProtection="1">
      <alignment vertical="center" wrapText="1"/>
      <protection locked="0"/>
    </xf>
    <xf numFmtId="176" fontId="19" fillId="2" borderId="4" xfId="0" applyNumberFormat="1" applyFont="1" applyFill="1" applyBorder="1" applyAlignment="1" applyProtection="1">
      <alignment horizontal="right" vertical="center"/>
      <protection locked="0"/>
    </xf>
    <xf numFmtId="0" fontId="19" fillId="2" borderId="14" xfId="0" applyFont="1" applyFill="1" applyBorder="1" applyAlignment="1" applyProtection="1">
      <alignment horizontal="center" vertical="center"/>
      <protection locked="0"/>
    </xf>
    <xf numFmtId="0" fontId="17" fillId="2" borderId="57" xfId="0" applyFont="1" applyFill="1" applyBorder="1" applyAlignment="1" applyProtection="1">
      <alignment vertical="center" wrapText="1"/>
      <protection locked="0"/>
    </xf>
    <xf numFmtId="0" fontId="17" fillId="2" borderId="50" xfId="0" applyFont="1" applyFill="1" applyBorder="1" applyAlignment="1" applyProtection="1">
      <alignment vertical="center" wrapText="1"/>
      <protection locked="0"/>
    </xf>
    <xf numFmtId="176" fontId="17" fillId="2" borderId="1" xfId="0" applyNumberFormat="1" applyFont="1" applyFill="1" applyBorder="1" applyAlignment="1" applyProtection="1">
      <alignment horizontal="right" vertical="center"/>
      <protection locked="0"/>
    </xf>
    <xf numFmtId="176" fontId="17" fillId="2" borderId="4" xfId="0" applyNumberFormat="1" applyFont="1" applyFill="1" applyBorder="1" applyAlignment="1" applyProtection="1">
      <alignment horizontal="right" vertical="center"/>
      <protection locked="0"/>
    </xf>
    <xf numFmtId="176" fontId="17" fillId="2" borderId="10" xfId="0" applyNumberFormat="1" applyFont="1" applyFill="1" applyBorder="1" applyAlignment="1" applyProtection="1">
      <alignment horizontal="center" vertical="center"/>
      <protection locked="0"/>
    </xf>
    <xf numFmtId="176" fontId="17" fillId="5" borderId="51" xfId="0" applyNumberFormat="1" applyFont="1" applyFill="1" applyBorder="1" applyAlignment="1">
      <alignment horizontal="right" vertical="center"/>
    </xf>
    <xf numFmtId="0" fontId="17" fillId="2" borderId="11" xfId="0" applyFont="1" applyFill="1" applyBorder="1" applyAlignment="1" applyProtection="1">
      <alignment horizontal="center" vertical="center"/>
      <protection locked="0"/>
    </xf>
    <xf numFmtId="0" fontId="17" fillId="2" borderId="53" xfId="0" applyFont="1" applyFill="1" applyBorder="1" applyAlignment="1" applyProtection="1">
      <alignment vertical="center" wrapText="1"/>
      <protection locked="0"/>
    </xf>
    <xf numFmtId="176" fontId="17" fillId="2" borderId="0" xfId="0" applyNumberFormat="1" applyFont="1" applyFill="1" applyAlignment="1" applyProtection="1">
      <alignment horizontal="center" vertical="center"/>
      <protection locked="0"/>
    </xf>
    <xf numFmtId="0" fontId="17" fillId="2" borderId="12" xfId="0" applyFont="1" applyFill="1" applyBorder="1" applyAlignment="1" applyProtection="1">
      <alignment horizontal="center" vertical="center"/>
      <protection locked="0"/>
    </xf>
    <xf numFmtId="0" fontId="17" fillId="2" borderId="50" xfId="0" applyFont="1" applyFill="1" applyBorder="1" applyAlignment="1">
      <alignment vertical="center" wrapText="1"/>
    </xf>
    <xf numFmtId="176" fontId="17" fillId="2" borderId="5" xfId="0" applyNumberFormat="1" applyFont="1" applyFill="1" applyBorder="1" applyAlignment="1">
      <alignment horizontal="center" vertical="center"/>
    </xf>
    <xf numFmtId="176" fontId="17" fillId="5" borderId="55" xfId="0" applyNumberFormat="1" applyFont="1" applyFill="1" applyBorder="1" applyAlignment="1">
      <alignment horizontal="right" vertical="center"/>
    </xf>
    <xf numFmtId="0" fontId="17" fillId="2" borderId="11" xfId="0" applyFont="1" applyFill="1" applyBorder="1" applyAlignment="1">
      <alignment horizontal="center" vertical="center"/>
    </xf>
    <xf numFmtId="0" fontId="17" fillId="2" borderId="56" xfId="0" applyFont="1" applyFill="1" applyBorder="1" applyAlignment="1" applyProtection="1">
      <alignment vertical="center" wrapText="1"/>
      <protection locked="0"/>
    </xf>
    <xf numFmtId="0" fontId="17" fillId="2" borderId="14" xfId="0" applyFont="1" applyFill="1" applyBorder="1" applyAlignment="1" applyProtection="1">
      <alignment horizontal="center" vertical="center"/>
      <protection locked="0"/>
    </xf>
    <xf numFmtId="0" fontId="17" fillId="2" borderId="58" xfId="0" applyFont="1" applyFill="1" applyBorder="1" applyAlignment="1">
      <alignment vertical="center" wrapText="1"/>
    </xf>
    <xf numFmtId="176" fontId="17" fillId="2" borderId="59" xfId="0" applyNumberFormat="1" applyFont="1" applyFill="1" applyBorder="1" applyAlignment="1">
      <alignment horizontal="center" vertical="center"/>
    </xf>
    <xf numFmtId="176" fontId="17" fillId="5" borderId="60" xfId="0" applyNumberFormat="1" applyFont="1" applyFill="1" applyBorder="1" applyAlignment="1">
      <alignment horizontal="right" vertical="center"/>
    </xf>
    <xf numFmtId="0" fontId="17" fillId="2" borderId="58" xfId="0" applyFont="1" applyFill="1" applyBorder="1" applyAlignment="1">
      <alignment horizontal="center" vertical="center"/>
    </xf>
    <xf numFmtId="0" fontId="17" fillId="2" borderId="61" xfId="0" applyFont="1" applyFill="1" applyBorder="1" applyAlignment="1">
      <alignment vertical="center" wrapText="1"/>
    </xf>
    <xf numFmtId="0" fontId="17" fillId="8" borderId="62" xfId="0" applyFont="1" applyFill="1" applyBorder="1" applyAlignment="1">
      <alignment vertical="center" wrapText="1"/>
    </xf>
    <xf numFmtId="176" fontId="17" fillId="8" borderId="63" xfId="0" applyNumberFormat="1" applyFont="1" applyFill="1" applyBorder="1" applyAlignment="1">
      <alignment horizontal="center" vertical="center"/>
    </xf>
    <xf numFmtId="176" fontId="17" fillId="8" borderId="30" xfId="0" applyNumberFormat="1" applyFont="1" applyFill="1" applyBorder="1" applyAlignment="1">
      <alignment horizontal="center" vertical="center"/>
    </xf>
    <xf numFmtId="176" fontId="19" fillId="5" borderId="39" xfId="0" applyNumberFormat="1" applyFont="1" applyFill="1" applyBorder="1" applyAlignment="1">
      <alignment horizontal="right" vertical="center"/>
    </xf>
    <xf numFmtId="0" fontId="17" fillId="8" borderId="62" xfId="0" applyFont="1" applyFill="1" applyBorder="1" applyAlignment="1">
      <alignment horizontal="center" vertical="center"/>
    </xf>
    <xf numFmtId="0" fontId="17" fillId="8" borderId="41" xfId="0" applyFont="1" applyFill="1" applyBorder="1" applyAlignment="1">
      <alignment vertical="center" wrapText="1"/>
    </xf>
    <xf numFmtId="176" fontId="19" fillId="5" borderId="66" xfId="0" applyNumberFormat="1" applyFont="1" applyFill="1" applyBorder="1" applyAlignment="1">
      <alignment horizontal="right" vertical="center"/>
    </xf>
    <xf numFmtId="0" fontId="29" fillId="0" borderId="0" xfId="0" applyFont="1">
      <alignment vertical="center"/>
    </xf>
    <xf numFmtId="0" fontId="29" fillId="0" borderId="0" xfId="0" applyFont="1" applyAlignment="1">
      <alignment vertical="center" wrapText="1"/>
    </xf>
    <xf numFmtId="0" fontId="31" fillId="0" borderId="0" xfId="0" applyFont="1">
      <alignment vertical="center"/>
    </xf>
    <xf numFmtId="0" fontId="27" fillId="0" borderId="0" xfId="0" applyFont="1">
      <alignment vertical="center"/>
    </xf>
    <xf numFmtId="0" fontId="28" fillId="2" borderId="39" xfId="0" applyFont="1" applyFill="1" applyBorder="1" applyAlignment="1">
      <alignment horizontal="center" vertical="center" wrapText="1"/>
    </xf>
    <xf numFmtId="176" fontId="28" fillId="5" borderId="39" xfId="0" applyNumberFormat="1" applyFont="1" applyFill="1" applyBorder="1">
      <alignment vertical="center"/>
    </xf>
    <xf numFmtId="185" fontId="28" fillId="5" borderId="39" xfId="0" applyNumberFormat="1" applyFont="1" applyFill="1" applyBorder="1" applyAlignment="1" applyProtection="1">
      <alignment horizontal="right" vertical="center"/>
      <protection locked="0"/>
    </xf>
    <xf numFmtId="176" fontId="26" fillId="3" borderId="30" xfId="0" applyNumberFormat="1" applyFont="1" applyFill="1" applyBorder="1" applyAlignment="1">
      <alignment horizontal="right" vertical="center"/>
    </xf>
    <xf numFmtId="176" fontId="28" fillId="5" borderId="67" xfId="0" applyNumberFormat="1" applyFont="1" applyFill="1" applyBorder="1" applyAlignment="1">
      <alignment horizontal="right" vertical="center"/>
    </xf>
    <xf numFmtId="0" fontId="17" fillId="0" borderId="0" xfId="0" applyFont="1" applyAlignment="1">
      <alignment vertical="top" wrapText="1"/>
    </xf>
    <xf numFmtId="186" fontId="28" fillId="2" borderId="39" xfId="0" applyNumberFormat="1" applyFont="1" applyFill="1" applyBorder="1" applyProtection="1">
      <alignment vertical="center"/>
      <protection locked="0"/>
    </xf>
    <xf numFmtId="185" fontId="28" fillId="2" borderId="39" xfId="0" applyNumberFormat="1" applyFont="1" applyFill="1" applyBorder="1" applyAlignment="1" applyProtection="1">
      <alignment horizontal="right" vertical="center"/>
      <protection locked="0"/>
    </xf>
    <xf numFmtId="179" fontId="23" fillId="0" borderId="0" xfId="0" applyNumberFormat="1" applyFont="1">
      <alignment vertical="center"/>
    </xf>
    <xf numFmtId="176" fontId="19" fillId="2" borderId="15" xfId="0" applyNumberFormat="1" applyFont="1" applyFill="1" applyBorder="1" applyAlignment="1" applyProtection="1">
      <alignment horizontal="center" vertical="center"/>
      <protection locked="0"/>
    </xf>
    <xf numFmtId="176" fontId="19" fillId="2" borderId="1" xfId="0" applyNumberFormat="1" applyFont="1" applyFill="1" applyBorder="1" applyAlignment="1">
      <alignment horizontal="center" vertical="center"/>
    </xf>
    <xf numFmtId="0" fontId="19" fillId="2" borderId="50" xfId="0" applyFont="1" applyFill="1" applyBorder="1" applyAlignment="1">
      <alignment horizontal="center" vertical="center"/>
    </xf>
    <xf numFmtId="176" fontId="19" fillId="2" borderId="4" xfId="0" applyNumberFormat="1" applyFont="1" applyFill="1" applyBorder="1" applyAlignment="1" applyProtection="1">
      <alignment horizontal="center" vertical="center"/>
      <protection locked="0"/>
    </xf>
    <xf numFmtId="176" fontId="19" fillId="2" borderId="1" xfId="0" applyNumberFormat="1" applyFont="1" applyFill="1" applyBorder="1" applyAlignment="1" applyProtection="1">
      <alignment horizontal="center" vertical="center"/>
      <protection locked="0"/>
    </xf>
    <xf numFmtId="176" fontId="17" fillId="2" borderId="1" xfId="0" applyNumberFormat="1" applyFont="1" applyFill="1" applyBorder="1" applyAlignment="1" applyProtection="1">
      <alignment horizontal="center" vertical="center"/>
      <protection locked="0"/>
    </xf>
    <xf numFmtId="176" fontId="17" fillId="2" borderId="68" xfId="0" applyNumberFormat="1" applyFont="1" applyFill="1" applyBorder="1" applyAlignment="1">
      <alignment horizontal="center" vertical="center"/>
    </xf>
    <xf numFmtId="0" fontId="17" fillId="2" borderId="50" xfId="0" applyFont="1" applyFill="1" applyBorder="1" applyAlignment="1">
      <alignment horizontal="center" vertical="center"/>
    </xf>
    <xf numFmtId="176" fontId="17" fillId="5" borderId="51" xfId="0" applyNumberFormat="1" applyFont="1" applyFill="1" applyBorder="1">
      <alignment vertical="center"/>
    </xf>
    <xf numFmtId="176" fontId="17" fillId="2" borderId="69" xfId="0" applyNumberFormat="1" applyFont="1" applyFill="1" applyBorder="1" applyAlignment="1">
      <alignment horizontal="center" vertical="center"/>
    </xf>
    <xf numFmtId="176" fontId="17" fillId="5" borderId="60" xfId="0" applyNumberFormat="1" applyFont="1" applyFill="1" applyBorder="1">
      <alignment vertical="center"/>
    </xf>
    <xf numFmtId="0" fontId="17" fillId="2" borderId="70" xfId="0" applyFont="1" applyFill="1" applyBorder="1" applyAlignment="1">
      <alignment horizontal="center" vertical="center"/>
    </xf>
    <xf numFmtId="0" fontId="17" fillId="8" borderId="63" xfId="0" applyFont="1" applyFill="1" applyBorder="1" applyAlignment="1">
      <alignment vertical="center" wrapText="1"/>
    </xf>
    <xf numFmtId="176" fontId="19" fillId="5" borderId="39" xfId="0" applyNumberFormat="1" applyFont="1" applyFill="1" applyBorder="1">
      <alignment vertical="center"/>
    </xf>
    <xf numFmtId="0" fontId="17" fillId="8" borderId="72" xfId="0" applyFont="1" applyFill="1" applyBorder="1" applyAlignment="1">
      <alignment vertical="center" wrapText="1"/>
    </xf>
    <xf numFmtId="176" fontId="17" fillId="8" borderId="72" xfId="0" applyNumberFormat="1" applyFont="1" applyFill="1" applyBorder="1">
      <alignment vertical="center"/>
    </xf>
    <xf numFmtId="176" fontId="17" fillId="8" borderId="33" xfId="0" applyNumberFormat="1" applyFont="1" applyFill="1" applyBorder="1">
      <alignment vertical="center"/>
    </xf>
    <xf numFmtId="176" fontId="19" fillId="5" borderId="66" xfId="0" applyNumberFormat="1" applyFont="1" applyFill="1" applyBorder="1">
      <alignment vertical="center"/>
    </xf>
    <xf numFmtId="0" fontId="17" fillId="8" borderId="73" xfId="0" applyFont="1" applyFill="1" applyBorder="1">
      <alignment vertical="center"/>
    </xf>
    <xf numFmtId="0" fontId="18" fillId="8" borderId="65" xfId="0" applyFont="1" applyFill="1" applyBorder="1" applyAlignment="1">
      <alignment vertical="top" wrapText="1"/>
    </xf>
    <xf numFmtId="176" fontId="17" fillId="8" borderId="63" xfId="0" applyNumberFormat="1" applyFont="1" applyFill="1" applyBorder="1">
      <alignment vertical="center"/>
    </xf>
    <xf numFmtId="176" fontId="17" fillId="8" borderId="41" xfId="0" applyNumberFormat="1" applyFont="1" applyFill="1" applyBorder="1">
      <alignment vertical="center"/>
    </xf>
    <xf numFmtId="0" fontId="17" fillId="8" borderId="62" xfId="0" applyFont="1" applyFill="1" applyBorder="1">
      <alignment vertical="center"/>
    </xf>
    <xf numFmtId="0" fontId="18" fillId="8" borderId="41" xfId="0" applyFont="1" applyFill="1" applyBorder="1" applyAlignment="1">
      <alignment vertical="top" wrapText="1"/>
    </xf>
    <xf numFmtId="0" fontId="4" fillId="2" borderId="0" xfId="0" applyFont="1" applyFill="1" applyAlignment="1">
      <alignment horizontal="center" vertical="center"/>
    </xf>
    <xf numFmtId="0" fontId="0" fillId="0" borderId="0" xfId="0" applyAlignment="1">
      <alignment horizontal="left" vertical="center" wrapText="1"/>
    </xf>
    <xf numFmtId="0" fontId="0" fillId="0" borderId="1" xfId="0" applyBorder="1" applyAlignment="1">
      <alignment horizontal="center" vertical="center" wrapText="1"/>
    </xf>
    <xf numFmtId="0" fontId="4" fillId="2" borderId="1" xfId="0" applyFont="1" applyFill="1" applyBorder="1" applyAlignment="1">
      <alignment horizontal="left" vertical="center" wrapText="1"/>
    </xf>
    <xf numFmtId="0" fontId="0" fillId="0" borderId="3" xfId="0" applyBorder="1" applyAlignment="1">
      <alignment horizontal="center" vertical="top" shrinkToFit="1"/>
    </xf>
    <xf numFmtId="0" fontId="4" fillId="2" borderId="3" xfId="0" applyFont="1" applyFill="1" applyBorder="1" applyAlignment="1">
      <alignment horizontal="left" vertical="top" shrinkToFit="1"/>
    </xf>
    <xf numFmtId="38" fontId="4" fillId="2" borderId="5" xfId="1" applyFont="1" applyFill="1" applyBorder="1" applyAlignment="1">
      <alignment horizontal="center" vertical="center"/>
    </xf>
    <xf numFmtId="0" fontId="0" fillId="0" borderId="4" xfId="0" applyBorder="1" applyAlignment="1">
      <alignment horizontal="center" vertical="center" shrinkToFit="1"/>
    </xf>
    <xf numFmtId="0" fontId="4" fillId="2" borderId="4" xfId="0" applyFont="1" applyFill="1" applyBorder="1" applyAlignment="1">
      <alignment horizontal="left" vertical="center" shrinkToFit="1"/>
    </xf>
    <xf numFmtId="0" fontId="0" fillId="0" borderId="0" xfId="0" applyAlignment="1">
      <alignment horizontal="center" vertical="center"/>
    </xf>
    <xf numFmtId="0" fontId="0" fillId="0" borderId="1" xfId="0" applyBorder="1" applyAlignment="1">
      <alignment horizontal="left" vertical="center"/>
    </xf>
    <xf numFmtId="0" fontId="2" fillId="0" borderId="2" xfId="0" applyFont="1" applyBorder="1" applyAlignment="1">
      <alignment horizontal="left" vertical="top" wrapText="1"/>
    </xf>
    <xf numFmtId="0" fontId="2" fillId="0" borderId="2" xfId="0" applyFont="1" applyBorder="1" applyAlignment="1">
      <alignment horizontal="left" vertical="top"/>
    </xf>
    <xf numFmtId="0" fontId="2" fillId="0" borderId="0" xfId="0" applyFont="1" applyAlignment="1">
      <alignment horizontal="left" vertical="top"/>
    </xf>
    <xf numFmtId="0" fontId="4" fillId="2" borderId="0" xfId="0" applyFont="1" applyFill="1">
      <alignment vertical="center"/>
    </xf>
    <xf numFmtId="0" fontId="4" fillId="2" borderId="13" xfId="0" applyFont="1" applyFill="1" applyBorder="1">
      <alignment vertical="center"/>
    </xf>
    <xf numFmtId="0" fontId="4" fillId="2" borderId="10" xfId="0" applyFont="1" applyFill="1" applyBorder="1">
      <alignment vertical="center"/>
    </xf>
    <xf numFmtId="0" fontId="4" fillId="2" borderId="14" xfId="0" applyFont="1" applyFill="1" applyBorder="1">
      <alignment vertical="center"/>
    </xf>
    <xf numFmtId="0" fontId="0" fillId="0" borderId="0" xfId="0" applyAlignment="1">
      <alignment horizontal="left" vertical="top" wrapText="1"/>
    </xf>
    <xf numFmtId="0" fontId="0" fillId="0" borderId="1" xfId="0" applyBorder="1">
      <alignment vertical="center"/>
    </xf>
    <xf numFmtId="0" fontId="4" fillId="2" borderId="0" xfId="0" applyFont="1" applyFill="1" applyAlignment="1">
      <alignment horizontal="left" vertical="center"/>
    </xf>
    <xf numFmtId="0" fontId="4" fillId="2" borderId="13" xfId="0" applyFont="1" applyFill="1" applyBorder="1" applyAlignment="1">
      <alignment horizontal="left" vertical="center"/>
    </xf>
    <xf numFmtId="0" fontId="0" fillId="0" borderId="1" xfId="0" applyBorder="1" applyAlignment="1">
      <alignment horizontal="left" vertical="center" wrapText="1"/>
    </xf>
    <xf numFmtId="0" fontId="4" fillId="2" borderId="5" xfId="0" applyFont="1" applyFill="1" applyBorder="1" applyAlignment="1">
      <alignment horizontal="center" vertical="center"/>
    </xf>
    <xf numFmtId="0" fontId="0" fillId="0" borderId="0" xfId="0" applyAlignment="1">
      <alignment horizontal="left" vertical="center"/>
    </xf>
    <xf numFmtId="0" fontId="0" fillId="0" borderId="5" xfId="0" applyBorder="1" applyAlignment="1">
      <alignment horizontal="left" vertical="center"/>
    </xf>
    <xf numFmtId="0" fontId="0" fillId="0" borderId="11" xfId="0" applyBorder="1" applyAlignment="1">
      <alignment horizontal="left" vertical="center"/>
    </xf>
    <xf numFmtId="0" fontId="0" fillId="0" borderId="5" xfId="0" applyBorder="1" applyAlignment="1">
      <alignment horizontal="left" vertical="center" shrinkToFit="1"/>
    </xf>
    <xf numFmtId="0" fontId="0" fillId="0" borderId="11" xfId="0" applyBorder="1" applyAlignment="1">
      <alignment horizontal="left" vertical="center" shrinkToFit="1"/>
    </xf>
    <xf numFmtId="0" fontId="4" fillId="2" borderId="6" xfId="0" applyFont="1" applyFill="1" applyBorder="1" applyAlignment="1">
      <alignment horizontal="left" vertical="center"/>
    </xf>
    <xf numFmtId="0" fontId="4" fillId="2" borderId="5" xfId="0" applyFont="1" applyFill="1" applyBorder="1" applyAlignment="1">
      <alignment horizontal="left" vertical="center"/>
    </xf>
    <xf numFmtId="0" fontId="4" fillId="2" borderId="11" xfId="0" applyFont="1" applyFill="1" applyBorder="1" applyAlignment="1">
      <alignment horizontal="left" vertical="center"/>
    </xf>
    <xf numFmtId="0" fontId="5" fillId="0" borderId="6" xfId="0" applyFont="1" applyBorder="1" applyAlignment="1">
      <alignment horizontal="left" vertical="center"/>
    </xf>
    <xf numFmtId="0" fontId="5" fillId="0" borderId="11" xfId="0" applyFont="1" applyBorder="1" applyAlignment="1">
      <alignment horizontal="left" vertical="center"/>
    </xf>
    <xf numFmtId="0" fontId="2" fillId="0" borderId="2" xfId="0" applyFont="1" applyBorder="1" applyAlignment="1">
      <alignment horizontal="left" vertical="center"/>
    </xf>
    <xf numFmtId="0" fontId="4" fillId="2" borderId="7"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12" xfId="0" applyFont="1" applyFill="1" applyBorder="1" applyAlignment="1">
      <alignment horizontal="left" vertical="center" wrapText="1"/>
    </xf>
    <xf numFmtId="0" fontId="0" fillId="0" borderId="7" xfId="0" applyBorder="1" applyAlignment="1">
      <alignment vertical="center" shrinkToFit="1"/>
    </xf>
    <xf numFmtId="0" fontId="0" fillId="0" borderId="12" xfId="0" applyBorder="1" applyAlignment="1">
      <alignment vertical="center" shrinkToFit="1"/>
    </xf>
    <xf numFmtId="0" fontId="0" fillId="0" borderId="8" xfId="0" applyBorder="1" applyAlignment="1">
      <alignment vertical="center" shrinkToFit="1"/>
    </xf>
    <xf numFmtId="0" fontId="0" fillId="0" borderId="13" xfId="0" applyBorder="1" applyAlignment="1">
      <alignment vertical="center" shrinkToFit="1"/>
    </xf>
    <xf numFmtId="0" fontId="0" fillId="0" borderId="9" xfId="0" applyBorder="1" applyAlignment="1">
      <alignment vertical="center" shrinkToFit="1"/>
    </xf>
    <xf numFmtId="0" fontId="0" fillId="0" borderId="14" xfId="0" applyBorder="1" applyAlignment="1">
      <alignment vertical="center" shrinkToFit="1"/>
    </xf>
    <xf numFmtId="0" fontId="5" fillId="0" borderId="1" xfId="0" applyFont="1" applyBorder="1" applyAlignment="1">
      <alignment horizontal="left" vertical="center" shrinkToFit="1"/>
    </xf>
    <xf numFmtId="0" fontId="6" fillId="0" borderId="7" xfId="0" applyFont="1" applyBorder="1" applyAlignment="1">
      <alignment horizontal="left" vertical="center" wrapText="1"/>
    </xf>
    <xf numFmtId="0" fontId="6" fillId="0" borderId="2" xfId="0" applyFont="1" applyBorder="1" applyAlignment="1">
      <alignment horizontal="left" vertical="center"/>
    </xf>
    <xf numFmtId="0" fontId="6" fillId="0" borderId="12" xfId="0" applyFont="1" applyBorder="1" applyAlignment="1">
      <alignment horizontal="left" vertical="center"/>
    </xf>
    <xf numFmtId="0" fontId="6" fillId="0" borderId="8" xfId="0" applyFont="1" applyBorder="1" applyAlignment="1">
      <alignment horizontal="left" vertical="center"/>
    </xf>
    <xf numFmtId="0" fontId="6" fillId="0" borderId="0" xfId="0" applyFont="1" applyAlignment="1">
      <alignment horizontal="left" vertical="center"/>
    </xf>
    <xf numFmtId="0" fontId="6" fillId="0" borderId="13" xfId="0" applyFont="1" applyBorder="1" applyAlignment="1">
      <alignment horizontal="left" vertical="center"/>
    </xf>
    <xf numFmtId="0" fontId="6" fillId="0" borderId="16" xfId="0" applyFont="1" applyBorder="1" applyAlignment="1">
      <alignment horizontal="left" vertical="center"/>
    </xf>
    <xf numFmtId="0" fontId="6" fillId="0" borderId="14" xfId="0" applyFont="1" applyBorder="1" applyAlignment="1">
      <alignment horizontal="left" vertical="center"/>
    </xf>
    <xf numFmtId="0" fontId="6" fillId="0" borderId="4" xfId="0" applyFont="1" applyBorder="1" applyAlignment="1">
      <alignment horizontal="left" vertical="center"/>
    </xf>
    <xf numFmtId="0" fontId="0" fillId="0" borderId="10" xfId="0" applyBorder="1" applyAlignment="1">
      <alignment horizontal="left" vertical="center"/>
    </xf>
    <xf numFmtId="0" fontId="0" fillId="0" borderId="14" xfId="0" applyBorder="1" applyAlignment="1">
      <alignment horizontal="left" vertical="center"/>
    </xf>
    <xf numFmtId="0" fontId="6" fillId="0" borderId="15" xfId="0" applyFont="1" applyBorder="1" applyAlignment="1">
      <alignment horizontal="left" vertical="center"/>
    </xf>
    <xf numFmtId="0" fontId="5" fillId="0" borderId="0" xfId="0" applyFont="1" applyAlignment="1">
      <alignment horizontal="left" vertical="center"/>
    </xf>
    <xf numFmtId="0" fontId="0" fillId="0" borderId="6" xfId="0" applyBorder="1" applyAlignment="1">
      <alignment horizontal="center" vertical="center"/>
    </xf>
    <xf numFmtId="0" fontId="0" fillId="0" borderId="5" xfId="0" applyBorder="1" applyAlignment="1">
      <alignment horizontal="center" vertical="center"/>
    </xf>
    <xf numFmtId="0" fontId="0" fillId="0" borderId="11" xfId="0" applyBorder="1" applyAlignment="1">
      <alignment horizontal="center" vertical="center"/>
    </xf>
    <xf numFmtId="0" fontId="0" fillId="0" borderId="1" xfId="0" applyBorder="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xf>
    <xf numFmtId="0" fontId="5" fillId="0" borderId="11" xfId="0" applyFont="1" applyBorder="1" applyAlignment="1">
      <alignment horizontal="center" vertical="center"/>
    </xf>
    <xf numFmtId="0" fontId="4" fillId="2" borderId="6" xfId="0" applyFont="1" applyFill="1" applyBorder="1">
      <alignment vertical="center"/>
    </xf>
    <xf numFmtId="0" fontId="4" fillId="2" borderId="11" xfId="0" applyFont="1" applyFill="1" applyBorder="1">
      <alignment vertical="center"/>
    </xf>
    <xf numFmtId="177" fontId="4" fillId="2" borderId="6" xfId="0" applyNumberFormat="1" applyFont="1" applyFill="1" applyBorder="1" applyAlignment="1">
      <alignment horizontal="center" vertical="center"/>
    </xf>
    <xf numFmtId="177" fontId="4" fillId="2" borderId="5" xfId="0" applyNumberFormat="1" applyFont="1" applyFill="1" applyBorder="1" applyAlignment="1">
      <alignment horizontal="center" vertical="center"/>
    </xf>
    <xf numFmtId="177" fontId="4" fillId="2" borderId="9" xfId="0" applyNumberFormat="1" applyFont="1" applyFill="1" applyBorder="1" applyAlignment="1">
      <alignment horizontal="center" vertical="center"/>
    </xf>
    <xf numFmtId="177" fontId="4" fillId="2" borderId="10" xfId="0" applyNumberFormat="1" applyFont="1" applyFill="1" applyBorder="1" applyAlignment="1">
      <alignment horizontal="center" vertical="center"/>
    </xf>
    <xf numFmtId="0" fontId="5" fillId="0" borderId="1" xfId="0" applyFont="1" applyBorder="1" applyAlignment="1">
      <alignment horizontal="center" vertical="center"/>
    </xf>
    <xf numFmtId="0" fontId="8" fillId="0" borderId="2" xfId="0" applyFont="1" applyBorder="1" applyAlignment="1">
      <alignment horizontal="left" vertical="center" wrapText="1" shrinkToFit="1"/>
    </xf>
    <xf numFmtId="0" fontId="5" fillId="0" borderId="1" xfId="0" applyFont="1" applyBorder="1" applyAlignment="1">
      <alignment horizontal="left" vertical="center"/>
    </xf>
    <xf numFmtId="38" fontId="5" fillId="3" borderId="7" xfId="1" applyFont="1" applyFill="1" applyBorder="1" applyAlignment="1">
      <alignment horizontal="center" vertical="center"/>
    </xf>
    <xf numFmtId="38" fontId="5" fillId="3" borderId="2" xfId="1" applyFont="1" applyFill="1" applyBorder="1" applyAlignment="1">
      <alignment horizontal="center" vertical="center"/>
    </xf>
    <xf numFmtId="38" fontId="5" fillId="3" borderId="10" xfId="1" applyFont="1" applyFill="1" applyBorder="1" applyAlignment="1">
      <alignment horizontal="center" vertical="center"/>
    </xf>
    <xf numFmtId="38" fontId="4" fillId="2" borderId="2" xfId="1" applyFont="1" applyFill="1" applyBorder="1" applyAlignment="1">
      <alignment horizontal="right" vertical="center"/>
    </xf>
    <xf numFmtId="38" fontId="4" fillId="2" borderId="10" xfId="1" applyFont="1" applyFill="1" applyBorder="1" applyAlignment="1">
      <alignment horizontal="right" vertical="center"/>
    </xf>
    <xf numFmtId="38" fontId="5" fillId="3" borderId="12" xfId="1" applyFont="1" applyFill="1" applyBorder="1" applyAlignment="1">
      <alignment horizontal="center" vertical="center"/>
    </xf>
    <xf numFmtId="38" fontId="5" fillId="3" borderId="14" xfId="1" applyFont="1" applyFill="1" applyBorder="1" applyAlignment="1">
      <alignment horizontal="center" vertical="center"/>
    </xf>
    <xf numFmtId="38" fontId="5" fillId="0" borderId="7" xfId="1" applyFont="1" applyFill="1" applyBorder="1" applyAlignment="1">
      <alignment horizontal="center" vertical="center"/>
    </xf>
    <xf numFmtId="38" fontId="5" fillId="0" borderId="2" xfId="1" applyFont="1" applyFill="1" applyBorder="1" applyAlignment="1">
      <alignment horizontal="center" vertical="center"/>
    </xf>
    <xf numFmtId="38" fontId="5" fillId="0" borderId="10" xfId="1" applyFont="1" applyFill="1" applyBorder="1" applyAlignment="1">
      <alignment horizontal="center" vertical="center"/>
    </xf>
    <xf numFmtId="38" fontId="5" fillId="0" borderId="12" xfId="1" applyFont="1" applyFill="1" applyBorder="1" applyAlignment="1">
      <alignment horizontal="center" vertical="center"/>
    </xf>
    <xf numFmtId="38" fontId="5" fillId="0" borderId="14" xfId="1" applyFont="1" applyFill="1" applyBorder="1" applyAlignment="1">
      <alignment horizontal="center" vertical="center"/>
    </xf>
    <xf numFmtId="0" fontId="5" fillId="0" borderId="6" xfId="0" applyFont="1" applyBorder="1" applyAlignment="1">
      <alignment vertical="center" wrapText="1"/>
    </xf>
    <xf numFmtId="0" fontId="5" fillId="0" borderId="5" xfId="0" applyFont="1" applyBorder="1" applyAlignment="1">
      <alignment vertical="center" wrapText="1"/>
    </xf>
    <xf numFmtId="0" fontId="5" fillId="0" borderId="11" xfId="0" applyFont="1" applyBorder="1" applyAlignment="1">
      <alignment vertical="center" wrapText="1"/>
    </xf>
    <xf numFmtId="0" fontId="5" fillId="2" borderId="5" xfId="0" applyFont="1" applyFill="1" applyBorder="1" applyAlignment="1">
      <alignment horizontal="center" vertical="center" shrinkToFit="1"/>
    </xf>
    <xf numFmtId="0" fontId="5" fillId="0" borderId="5" xfId="0" applyFont="1" applyBorder="1">
      <alignment vertical="center"/>
    </xf>
    <xf numFmtId="0" fontId="5" fillId="0" borderId="11" xfId="0" applyFont="1" applyBorder="1">
      <alignment vertical="center"/>
    </xf>
    <xf numFmtId="176" fontId="5" fillId="2" borderId="5" xfId="0" applyNumberFormat="1" applyFont="1" applyFill="1" applyBorder="1">
      <alignment vertical="center"/>
    </xf>
    <xf numFmtId="178" fontId="5" fillId="2" borderId="25" xfId="0" applyNumberFormat="1" applyFont="1" applyFill="1" applyBorder="1" applyAlignment="1">
      <alignment horizontal="center" vertical="center"/>
    </xf>
    <xf numFmtId="0" fontId="10" fillId="0" borderId="25" xfId="0" applyFont="1" applyBorder="1">
      <alignment vertical="center"/>
    </xf>
    <xf numFmtId="0" fontId="10" fillId="0" borderId="19" xfId="0" applyFont="1" applyBorder="1">
      <alignment vertical="center"/>
    </xf>
    <xf numFmtId="0" fontId="4" fillId="2" borderId="15" xfId="0" applyFont="1" applyFill="1" applyBorder="1" applyAlignment="1">
      <alignment horizontal="center" vertical="center"/>
    </xf>
    <xf numFmtId="0" fontId="4" fillId="2" borderId="21" xfId="0" applyFont="1" applyFill="1" applyBorder="1" applyAlignment="1">
      <alignment horizontal="center" vertical="center"/>
    </xf>
    <xf numFmtId="0" fontId="5" fillId="0" borderId="6" xfId="0" applyFont="1" applyBorder="1">
      <alignment vertical="center"/>
    </xf>
    <xf numFmtId="0" fontId="8" fillId="0" borderId="2" xfId="0" applyFont="1" applyBorder="1" applyAlignment="1">
      <alignment horizontal="left" vertical="center"/>
    </xf>
    <xf numFmtId="0" fontId="5" fillId="0" borderId="1" xfId="0" applyFont="1" applyBorder="1" applyAlignment="1">
      <alignment horizontal="left" vertical="center" wrapText="1"/>
    </xf>
    <xf numFmtId="176" fontId="4" fillId="2" borderId="6" xfId="0" applyNumberFormat="1" applyFont="1" applyFill="1" applyBorder="1" applyAlignment="1">
      <alignment horizontal="right" vertical="center"/>
    </xf>
    <xf numFmtId="176" fontId="4" fillId="2" borderId="5" xfId="0" applyNumberFormat="1" applyFont="1" applyFill="1" applyBorder="1" applyAlignment="1">
      <alignment horizontal="right" vertical="center"/>
    </xf>
    <xf numFmtId="0" fontId="5" fillId="3" borderId="5" xfId="0" applyFont="1" applyFill="1" applyBorder="1" applyAlignment="1">
      <alignment horizontal="center" vertical="center"/>
    </xf>
    <xf numFmtId="0" fontId="5" fillId="3" borderId="11"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7" xfId="0" applyFont="1" applyFill="1" applyBorder="1" applyAlignment="1">
      <alignment horizontal="left" vertical="center"/>
    </xf>
    <xf numFmtId="0" fontId="4" fillId="2" borderId="12" xfId="0" applyFont="1" applyFill="1" applyBorder="1" applyAlignment="1">
      <alignment horizontal="left" vertical="center"/>
    </xf>
    <xf numFmtId="0" fontId="4" fillId="2" borderId="9" xfId="0" applyFont="1" applyFill="1" applyBorder="1" applyAlignment="1">
      <alignment horizontal="left" vertical="center"/>
    </xf>
    <xf numFmtId="0" fontId="4" fillId="2" borderId="14" xfId="0" applyFont="1" applyFill="1" applyBorder="1" applyAlignment="1">
      <alignment horizontal="left" vertical="center"/>
    </xf>
    <xf numFmtId="178" fontId="4" fillId="2" borderId="7" xfId="0" applyNumberFormat="1" applyFont="1" applyFill="1" applyBorder="1" applyAlignment="1">
      <alignment horizontal="center" vertical="center"/>
    </xf>
    <xf numFmtId="178" fontId="4" fillId="2" borderId="2" xfId="0" applyNumberFormat="1" applyFont="1" applyFill="1" applyBorder="1" applyAlignment="1">
      <alignment horizontal="center" vertical="center"/>
    </xf>
    <xf numFmtId="178" fontId="4" fillId="2" borderId="9" xfId="0" applyNumberFormat="1" applyFont="1" applyFill="1" applyBorder="1" applyAlignment="1">
      <alignment horizontal="center" vertical="center"/>
    </xf>
    <xf numFmtId="178" fontId="4" fillId="2" borderId="10" xfId="0" applyNumberFormat="1" applyFont="1" applyFill="1" applyBorder="1" applyAlignment="1">
      <alignment horizontal="center" vertical="center"/>
    </xf>
    <xf numFmtId="0" fontId="0" fillId="0" borderId="12" xfId="0" applyBorder="1" applyAlignment="1">
      <alignment horizontal="center" vertical="center" shrinkToFit="1"/>
    </xf>
    <xf numFmtId="0" fontId="0" fillId="0" borderId="14" xfId="0" applyBorder="1" applyAlignment="1">
      <alignment horizontal="center" vertical="center" shrinkToFit="1"/>
    </xf>
    <xf numFmtId="0" fontId="8" fillId="0" borderId="2" xfId="0" applyFont="1" applyBorder="1" applyAlignment="1">
      <alignment horizontal="left" vertical="top" wrapText="1"/>
    </xf>
    <xf numFmtId="0" fontId="8" fillId="0" borderId="0" xfId="0" applyFont="1" applyAlignment="1">
      <alignment horizontal="left" vertical="top" wrapText="1"/>
    </xf>
    <xf numFmtId="0" fontId="5" fillId="0" borderId="7" xfId="0" applyFont="1" applyBorder="1" applyAlignment="1">
      <alignment horizontal="left" vertical="center" wrapText="1"/>
    </xf>
    <xf numFmtId="0" fontId="5" fillId="0" borderId="12" xfId="0" applyFont="1" applyBorder="1" applyAlignment="1">
      <alignment horizontal="left" vertical="center"/>
    </xf>
    <xf numFmtId="0" fontId="5" fillId="0" borderId="8" xfId="0" applyFont="1" applyBorder="1" applyAlignment="1">
      <alignment horizontal="left" vertical="center"/>
    </xf>
    <xf numFmtId="0" fontId="5" fillId="0" borderId="13" xfId="0" applyFont="1" applyBorder="1" applyAlignment="1">
      <alignment horizontal="left" vertical="center"/>
    </xf>
    <xf numFmtId="0" fontId="5" fillId="0" borderId="9" xfId="0" applyFont="1" applyBorder="1" applyAlignment="1">
      <alignment horizontal="left" vertical="center"/>
    </xf>
    <xf numFmtId="0" fontId="5" fillId="0" borderId="14" xfId="0" applyFont="1" applyBorder="1" applyAlignment="1">
      <alignment horizontal="left" vertical="center"/>
    </xf>
    <xf numFmtId="0" fontId="5" fillId="0" borderId="7" xfId="0" applyFont="1" applyBorder="1">
      <alignment vertical="center"/>
    </xf>
    <xf numFmtId="0" fontId="5" fillId="0" borderId="12" xfId="0" applyFont="1" applyBorder="1">
      <alignment vertical="center"/>
    </xf>
    <xf numFmtId="0" fontId="5" fillId="0" borderId="9" xfId="0" applyFont="1" applyBorder="1">
      <alignment vertical="center"/>
    </xf>
    <xf numFmtId="0" fontId="5" fillId="0" borderId="14" xfId="0" applyFont="1" applyBorder="1">
      <alignment vertical="center"/>
    </xf>
    <xf numFmtId="3" fontId="4" fillId="2" borderId="7" xfId="0" applyNumberFormat="1" applyFont="1" applyFill="1" applyBorder="1" applyAlignment="1">
      <alignment horizontal="right" vertical="center"/>
    </xf>
    <xf numFmtId="3" fontId="4" fillId="2" borderId="2" xfId="0" applyNumberFormat="1" applyFont="1" applyFill="1" applyBorder="1" applyAlignment="1">
      <alignment horizontal="right" vertical="center"/>
    </xf>
    <xf numFmtId="3" fontId="4" fillId="2" borderId="12" xfId="0" applyNumberFormat="1" applyFont="1" applyFill="1" applyBorder="1" applyAlignment="1">
      <alignment horizontal="right" vertical="center"/>
    </xf>
    <xf numFmtId="3" fontId="4" fillId="2" borderId="19" xfId="0" applyNumberFormat="1" applyFont="1" applyFill="1" applyBorder="1" applyAlignment="1">
      <alignment horizontal="right" vertical="center"/>
    </xf>
    <xf numFmtId="3" fontId="4" fillId="2" borderId="17" xfId="0" applyNumberFormat="1" applyFont="1" applyFill="1" applyBorder="1" applyAlignment="1">
      <alignment horizontal="right" vertical="center"/>
    </xf>
    <xf numFmtId="3" fontId="4" fillId="2" borderId="18" xfId="0" applyNumberFormat="1" applyFont="1" applyFill="1" applyBorder="1" applyAlignment="1">
      <alignment horizontal="right" vertical="center"/>
    </xf>
    <xf numFmtId="3" fontId="4" fillId="2" borderId="20" xfId="0" applyNumberFormat="1" applyFont="1" applyFill="1" applyBorder="1" applyAlignment="1">
      <alignment horizontal="right" vertical="center"/>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3" fontId="4" fillId="2" borderId="6" xfId="0" applyNumberFormat="1" applyFont="1" applyFill="1" applyBorder="1" applyAlignment="1">
      <alignment horizontal="right" vertical="center"/>
    </xf>
    <xf numFmtId="3" fontId="4" fillId="2" borderId="5" xfId="0" applyNumberFormat="1" applyFont="1" applyFill="1" applyBorder="1" applyAlignment="1">
      <alignment horizontal="right" vertical="center"/>
    </xf>
    <xf numFmtId="3" fontId="4" fillId="2" borderId="11" xfId="0" applyNumberFormat="1" applyFont="1" applyFill="1" applyBorder="1" applyAlignment="1">
      <alignment horizontal="right" vertical="center"/>
    </xf>
    <xf numFmtId="0" fontId="5" fillId="0" borderId="24" xfId="0" applyFont="1" applyBorder="1" applyAlignment="1">
      <alignment horizontal="center" vertical="center"/>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10" fillId="0" borderId="2" xfId="0" applyFont="1" applyBorder="1">
      <alignment vertical="center"/>
    </xf>
    <xf numFmtId="0" fontId="10" fillId="0" borderId="12" xfId="0" applyFont="1" applyBorder="1">
      <alignment vertical="center"/>
    </xf>
    <xf numFmtId="0" fontId="15" fillId="4" borderId="28" xfId="0" applyFont="1" applyFill="1" applyBorder="1" applyAlignment="1">
      <alignment horizontal="center" vertical="center"/>
    </xf>
    <xf numFmtId="0" fontId="15" fillId="4" borderId="29" xfId="0" applyFont="1" applyFill="1" applyBorder="1" applyAlignment="1">
      <alignment horizontal="center" vertical="center"/>
    </xf>
    <xf numFmtId="0" fontId="17" fillId="0" borderId="7" xfId="0" applyFont="1" applyBorder="1" applyAlignment="1">
      <alignment horizontal="center" vertical="center"/>
    </xf>
    <xf numFmtId="0" fontId="17" fillId="0" borderId="31" xfId="0" applyFont="1" applyBorder="1" applyAlignment="1">
      <alignment horizontal="center" vertical="center"/>
    </xf>
    <xf numFmtId="0" fontId="17" fillId="0" borderId="9" xfId="0" applyFont="1" applyBorder="1" applyAlignment="1">
      <alignment horizontal="center" vertical="center"/>
    </xf>
    <xf numFmtId="0" fontId="17" fillId="0" borderId="35" xfId="0" applyFont="1" applyBorder="1" applyAlignment="1">
      <alignment horizontal="center" vertical="center"/>
    </xf>
    <xf numFmtId="0" fontId="19" fillId="2" borderId="32" xfId="0" applyFont="1" applyFill="1" applyBorder="1" applyAlignment="1" applyProtection="1">
      <alignment horizontal="center" vertical="center" shrinkToFit="1"/>
      <protection locked="0"/>
    </xf>
    <xf numFmtId="0" fontId="19" fillId="2" borderId="33" xfId="0" applyFont="1" applyFill="1" applyBorder="1" applyAlignment="1" applyProtection="1">
      <alignment horizontal="center" vertical="center" shrinkToFit="1"/>
      <protection locked="0"/>
    </xf>
    <xf numFmtId="0" fontId="19" fillId="2" borderId="34" xfId="0" applyFont="1" applyFill="1" applyBorder="1" applyAlignment="1" applyProtection="1">
      <alignment horizontal="center" vertical="center" shrinkToFit="1"/>
      <protection locked="0"/>
    </xf>
    <xf numFmtId="0" fontId="19" fillId="2" borderId="36" xfId="0" applyFont="1" applyFill="1" applyBorder="1" applyAlignment="1" applyProtection="1">
      <alignment horizontal="center" vertical="center" shrinkToFit="1"/>
      <protection locked="0"/>
    </xf>
    <xf numFmtId="0" fontId="19" fillId="2" borderId="37" xfId="0" applyFont="1" applyFill="1" applyBorder="1" applyAlignment="1" applyProtection="1">
      <alignment horizontal="center" vertical="center" shrinkToFit="1"/>
      <protection locked="0"/>
    </xf>
    <xf numFmtId="0" fontId="19" fillId="2" borderId="38" xfId="0" applyFont="1" applyFill="1" applyBorder="1" applyAlignment="1" applyProtection="1">
      <alignment horizontal="center" vertical="center" shrinkToFit="1"/>
      <protection locked="0"/>
    </xf>
    <xf numFmtId="0" fontId="15" fillId="4" borderId="28" xfId="0" applyFont="1" applyFill="1" applyBorder="1" applyAlignment="1">
      <alignment horizontal="left" vertical="center"/>
    </xf>
    <xf numFmtId="0" fontId="15" fillId="4" borderId="30" xfId="0" applyFont="1" applyFill="1" applyBorder="1" applyAlignment="1">
      <alignment horizontal="left" vertical="center"/>
    </xf>
    <xf numFmtId="0" fontId="15" fillId="4" borderId="29" xfId="0" applyFont="1" applyFill="1" applyBorder="1" applyAlignment="1">
      <alignment horizontal="left" vertical="center"/>
    </xf>
    <xf numFmtId="0" fontId="17" fillId="0" borderId="2" xfId="0" applyFont="1" applyBorder="1" applyAlignment="1">
      <alignment horizontal="left" vertical="center" wrapText="1"/>
    </xf>
    <xf numFmtId="0" fontId="17" fillId="0" borderId="0" xfId="0" applyFont="1" applyAlignment="1">
      <alignment horizontal="left" vertical="center" wrapText="1"/>
    </xf>
    <xf numFmtId="179" fontId="17" fillId="3" borderId="0" xfId="0" applyNumberFormat="1" applyFont="1" applyFill="1" applyAlignment="1">
      <alignment horizontal="left" vertical="center" shrinkToFit="1"/>
    </xf>
    <xf numFmtId="0" fontId="17" fillId="0" borderId="28" xfId="0" applyFont="1" applyBorder="1" applyAlignment="1">
      <alignment horizontal="center" vertical="center"/>
    </xf>
    <xf numFmtId="0" fontId="17" fillId="0" borderId="29" xfId="0" applyFont="1" applyBorder="1" applyAlignment="1">
      <alignment horizontal="center" vertical="center"/>
    </xf>
    <xf numFmtId="0" fontId="19" fillId="2" borderId="32" xfId="0" applyFont="1" applyFill="1" applyBorder="1" applyAlignment="1" applyProtection="1">
      <alignment horizontal="left" vertical="top" wrapText="1"/>
      <protection locked="0"/>
    </xf>
    <xf numFmtId="0" fontId="19" fillId="2" borderId="33" xfId="0" applyFont="1" applyFill="1" applyBorder="1" applyAlignment="1" applyProtection="1">
      <alignment horizontal="left" vertical="top" wrapText="1"/>
      <protection locked="0"/>
    </xf>
    <xf numFmtId="0" fontId="19" fillId="2" borderId="34" xfId="0" applyFont="1" applyFill="1" applyBorder="1" applyAlignment="1" applyProtection="1">
      <alignment horizontal="left" vertical="top" wrapText="1"/>
      <protection locked="0"/>
    </xf>
    <xf numFmtId="0" fontId="19" fillId="2" borderId="42" xfId="0" applyFont="1" applyFill="1" applyBorder="1" applyAlignment="1" applyProtection="1">
      <alignment horizontal="left" vertical="top" wrapText="1"/>
      <protection locked="0"/>
    </xf>
    <xf numFmtId="0" fontId="19" fillId="2" borderId="0" xfId="0" applyFont="1" applyFill="1" applyAlignment="1" applyProtection="1">
      <alignment horizontal="left" vertical="top" wrapText="1"/>
      <protection locked="0"/>
    </xf>
    <xf numFmtId="0" fontId="19" fillId="2" borderId="43" xfId="0" applyFont="1" applyFill="1" applyBorder="1" applyAlignment="1" applyProtection="1">
      <alignment horizontal="left" vertical="top" wrapText="1"/>
      <protection locked="0"/>
    </xf>
    <xf numFmtId="0" fontId="19" fillId="2" borderId="36" xfId="0" applyFont="1" applyFill="1" applyBorder="1" applyAlignment="1" applyProtection="1">
      <alignment horizontal="left" vertical="top" wrapText="1"/>
      <protection locked="0"/>
    </xf>
    <xf numFmtId="0" fontId="19" fillId="2" borderId="37" xfId="0" applyFont="1" applyFill="1" applyBorder="1" applyAlignment="1" applyProtection="1">
      <alignment horizontal="left" vertical="top" wrapText="1"/>
      <protection locked="0"/>
    </xf>
    <xf numFmtId="0" fontId="19" fillId="2" borderId="38" xfId="0" applyFont="1" applyFill="1" applyBorder="1" applyAlignment="1" applyProtection="1">
      <alignment horizontal="left" vertical="top" wrapText="1"/>
      <protection locked="0"/>
    </xf>
    <xf numFmtId="176" fontId="19" fillId="2" borderId="28" xfId="0" applyNumberFormat="1" applyFont="1" applyFill="1" applyBorder="1" applyAlignment="1" applyProtection="1">
      <alignment horizontal="center" vertical="center" shrinkToFit="1"/>
      <protection locked="0"/>
    </xf>
    <xf numFmtId="176" fontId="19" fillId="2" borderId="29" xfId="0" applyNumberFormat="1" applyFont="1" applyFill="1" applyBorder="1" applyAlignment="1" applyProtection="1">
      <alignment horizontal="center" vertical="center" shrinkToFit="1"/>
      <protection locked="0"/>
    </xf>
    <xf numFmtId="176" fontId="19" fillId="2" borderId="40" xfId="0" applyNumberFormat="1" applyFont="1" applyFill="1" applyBorder="1" applyAlignment="1" applyProtection="1">
      <alignment horizontal="center" vertical="center" shrinkToFit="1"/>
      <protection locked="0"/>
    </xf>
    <xf numFmtId="176" fontId="19" fillId="2" borderId="41" xfId="0" applyNumberFormat="1" applyFont="1" applyFill="1" applyBorder="1" applyAlignment="1" applyProtection="1">
      <alignment horizontal="center" vertical="center" shrinkToFit="1"/>
      <protection locked="0"/>
    </xf>
    <xf numFmtId="179" fontId="19" fillId="2" borderId="28" xfId="0" applyNumberFormat="1" applyFont="1" applyFill="1" applyBorder="1" applyAlignment="1" applyProtection="1">
      <alignment horizontal="center" vertical="center" shrinkToFit="1"/>
      <protection locked="0"/>
    </xf>
    <xf numFmtId="179" fontId="19" fillId="2" borderId="29" xfId="0" applyNumberFormat="1" applyFont="1" applyFill="1" applyBorder="1" applyAlignment="1" applyProtection="1">
      <alignment horizontal="center" vertical="center" shrinkToFit="1"/>
      <protection locked="0"/>
    </xf>
    <xf numFmtId="179" fontId="19" fillId="5" borderId="28" xfId="0" applyNumberFormat="1" applyFont="1" applyFill="1" applyBorder="1" applyAlignment="1">
      <alignment horizontal="center" vertical="center" shrinkToFit="1"/>
    </xf>
    <xf numFmtId="179" fontId="19" fillId="5" borderId="29" xfId="0" applyNumberFormat="1" applyFont="1" applyFill="1" applyBorder="1" applyAlignment="1">
      <alignment horizontal="center" vertical="center" shrinkToFit="1"/>
    </xf>
    <xf numFmtId="0" fontId="17" fillId="0" borderId="40" xfId="0" applyFont="1" applyBorder="1" applyAlignment="1">
      <alignment horizontal="center" vertical="center" shrinkToFit="1"/>
    </xf>
    <xf numFmtId="0" fontId="17" fillId="0" borderId="41" xfId="0" applyFont="1" applyBorder="1" applyAlignment="1">
      <alignment horizontal="center" vertical="center" shrinkToFit="1"/>
    </xf>
    <xf numFmtId="0" fontId="17" fillId="0" borderId="0" xfId="0" applyFont="1" applyAlignment="1">
      <alignment horizontal="left" vertical="center"/>
    </xf>
    <xf numFmtId="0" fontId="27" fillId="0" borderId="0" xfId="0" applyFont="1" applyAlignment="1">
      <alignment horizontal="left" vertical="center"/>
    </xf>
    <xf numFmtId="0" fontId="27" fillId="0" borderId="0" xfId="0" applyFont="1" applyAlignment="1">
      <alignment horizontal="left" vertical="center" wrapText="1"/>
    </xf>
    <xf numFmtId="0" fontId="27" fillId="0" borderId="43" xfId="0" applyFont="1" applyBorder="1" applyAlignment="1">
      <alignment horizontal="left" vertical="center" wrapText="1"/>
    </xf>
    <xf numFmtId="0" fontId="17" fillId="0" borderId="32" xfId="0" applyFont="1" applyBorder="1" applyAlignment="1">
      <alignment horizontal="center" vertical="center" textRotation="255"/>
    </xf>
    <xf numFmtId="0" fontId="17" fillId="0" borderId="34" xfId="0" applyFont="1" applyBorder="1" applyAlignment="1">
      <alignment horizontal="center" vertical="center" textRotation="255"/>
    </xf>
    <xf numFmtId="0" fontId="17" fillId="0" borderId="42" xfId="0" applyFont="1" applyBorder="1" applyAlignment="1">
      <alignment horizontal="center" vertical="center" textRotation="255"/>
    </xf>
    <xf numFmtId="0" fontId="17" fillId="0" borderId="43" xfId="0" applyFont="1" applyBorder="1" applyAlignment="1">
      <alignment horizontal="center" vertical="center" textRotation="255"/>
    </xf>
    <xf numFmtId="0" fontId="17" fillId="0" borderId="36" xfId="0" applyFont="1" applyBorder="1" applyAlignment="1">
      <alignment horizontal="center" vertical="center" textRotation="255"/>
    </xf>
    <xf numFmtId="0" fontId="17" fillId="0" borderId="38" xfId="0" applyFont="1" applyBorder="1" applyAlignment="1">
      <alignment horizontal="center" vertical="center" textRotation="255"/>
    </xf>
    <xf numFmtId="0" fontId="17" fillId="0" borderId="64" xfId="0" applyFont="1" applyBorder="1" applyAlignment="1">
      <alignment horizontal="center" vertical="center" shrinkToFit="1"/>
    </xf>
    <xf numFmtId="0" fontId="17" fillId="0" borderId="65" xfId="0" applyFont="1" applyBorder="1" applyAlignment="1">
      <alignment horizontal="center" vertical="center" shrinkToFit="1"/>
    </xf>
    <xf numFmtId="0" fontId="17" fillId="0" borderId="28" xfId="0" applyFont="1" applyBorder="1" applyAlignment="1">
      <alignment horizontal="center" vertical="center" shrinkToFit="1"/>
    </xf>
    <xf numFmtId="0" fontId="17" fillId="0" borderId="62" xfId="0" applyFont="1" applyBorder="1" applyAlignment="1">
      <alignment horizontal="center" vertical="center" shrinkToFit="1"/>
    </xf>
    <xf numFmtId="0" fontId="26" fillId="0" borderId="0" xfId="0" applyFont="1" applyAlignment="1">
      <alignment horizontal="left" vertical="center"/>
    </xf>
    <xf numFmtId="187" fontId="17" fillId="0" borderId="36" xfId="0" applyNumberFormat="1" applyFont="1" applyBorder="1" applyAlignment="1">
      <alignment horizontal="center" vertical="center"/>
    </xf>
    <xf numFmtId="187" fontId="17" fillId="0" borderId="71" xfId="0" applyNumberFormat="1"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161925</xdr:colOff>
      <xdr:row>4</xdr:row>
      <xdr:rowOff>257175</xdr:rowOff>
    </xdr:from>
    <xdr:to>
      <xdr:col>5</xdr:col>
      <xdr:colOff>561340</xdr:colOff>
      <xdr:row>6</xdr:row>
      <xdr:rowOff>28575</xdr:rowOff>
    </xdr:to>
    <xdr:sp macro="" textlink="">
      <xdr:nvSpPr>
        <xdr:cNvPr id="2" name="テキスト 1">
          <a:extLst>
            <a:ext uri="{FF2B5EF4-FFF2-40B4-BE49-F238E27FC236}">
              <a16:creationId xmlns:a16="http://schemas.microsoft.com/office/drawing/2014/main" id="{00000000-0008-0000-0300-000002000000}"/>
            </a:ext>
          </a:extLst>
        </xdr:cNvPr>
        <xdr:cNvSpPr txBox="1"/>
      </xdr:nvSpPr>
      <xdr:spPr>
        <a:xfrm>
          <a:off x="3971925" y="1285875"/>
          <a:ext cx="399415" cy="38100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ctr"/>
          <a:r>
            <a:rPr kumimoji="1" lang="ja-JP" altLang="en-US">
              <a:solidFill>
                <a:srgbClr val="FF0000"/>
              </a:solidFill>
            </a:rPr>
            <a:t>●</a:t>
          </a:r>
        </a:p>
      </xdr:txBody>
    </xdr:sp>
    <xdr:clientData/>
  </xdr:twoCellAnchor>
  <xdr:twoCellAnchor>
    <xdr:from>
      <xdr:col>5</xdr:col>
      <xdr:colOff>371475</xdr:colOff>
      <xdr:row>7</xdr:row>
      <xdr:rowOff>28575</xdr:rowOff>
    </xdr:from>
    <xdr:to>
      <xdr:col>8</xdr:col>
      <xdr:colOff>447675</xdr:colOff>
      <xdr:row>7</xdr:row>
      <xdr:rowOff>28575</xdr:rowOff>
    </xdr:to>
    <xdr:sp macro="" textlink="">
      <xdr:nvSpPr>
        <xdr:cNvPr id="3" name="直線 2">
          <a:extLst>
            <a:ext uri="{FF2B5EF4-FFF2-40B4-BE49-F238E27FC236}">
              <a16:creationId xmlns:a16="http://schemas.microsoft.com/office/drawing/2014/main" id="{00000000-0008-0000-0300-000003000000}"/>
            </a:ext>
          </a:extLst>
        </xdr:cNvPr>
        <xdr:cNvSpPr/>
      </xdr:nvSpPr>
      <xdr:spPr>
        <a:xfrm>
          <a:off x="4181475" y="1971675"/>
          <a:ext cx="2362200" cy="0"/>
        </a:xfrm>
        <a:prstGeom prst="line">
          <a:avLst/>
        </a:prstGeom>
        <a:noFill/>
        <a:ln>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8</xdr:col>
      <xdr:colOff>448945</xdr:colOff>
      <xdr:row>9</xdr:row>
      <xdr:rowOff>67945</xdr:rowOff>
    </xdr:from>
    <xdr:to>
      <xdr:col>9</xdr:col>
      <xdr:colOff>262890</xdr:colOff>
      <xdr:row>9</xdr:row>
      <xdr:rowOff>67945</xdr:rowOff>
    </xdr:to>
    <xdr:sp macro="" textlink="">
      <xdr:nvSpPr>
        <xdr:cNvPr id="4" name="直線 3">
          <a:extLst>
            <a:ext uri="{FF2B5EF4-FFF2-40B4-BE49-F238E27FC236}">
              <a16:creationId xmlns:a16="http://schemas.microsoft.com/office/drawing/2014/main" id="{00000000-0008-0000-0300-000004000000}"/>
            </a:ext>
          </a:extLst>
        </xdr:cNvPr>
        <xdr:cNvSpPr/>
      </xdr:nvSpPr>
      <xdr:spPr>
        <a:xfrm>
          <a:off x="6544945" y="2620645"/>
          <a:ext cx="575945" cy="0"/>
        </a:xfrm>
        <a:prstGeom prst="line">
          <a:avLst/>
        </a:prstGeom>
        <a:noFill/>
        <a:ln>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9</xdr:col>
      <xdr:colOff>457835</xdr:colOff>
      <xdr:row>12</xdr:row>
      <xdr:rowOff>248920</xdr:rowOff>
    </xdr:from>
    <xdr:to>
      <xdr:col>10</xdr:col>
      <xdr:colOff>95885</xdr:colOff>
      <xdr:row>14</xdr:row>
      <xdr:rowOff>20320</xdr:rowOff>
    </xdr:to>
    <xdr:sp macro="" textlink="">
      <xdr:nvSpPr>
        <xdr:cNvPr id="5" name="テキスト 4">
          <a:extLst>
            <a:ext uri="{FF2B5EF4-FFF2-40B4-BE49-F238E27FC236}">
              <a16:creationId xmlns:a16="http://schemas.microsoft.com/office/drawing/2014/main" id="{00000000-0008-0000-0300-000005000000}"/>
            </a:ext>
          </a:extLst>
        </xdr:cNvPr>
        <xdr:cNvSpPr txBox="1"/>
      </xdr:nvSpPr>
      <xdr:spPr>
        <a:xfrm>
          <a:off x="7315835" y="3716020"/>
          <a:ext cx="400050" cy="38100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anchor="ctr"/>
        <a:lstStyle/>
        <a:p>
          <a:pPr algn="ctr"/>
          <a:r>
            <a:rPr kumimoji="1" lang="ja-JP" altLang="en-US">
              <a:solidFill>
                <a:srgbClr val="FF0000"/>
              </a:solidFill>
            </a:rPr>
            <a:t>●</a:t>
          </a:r>
        </a:p>
      </xdr:txBody>
    </xdr:sp>
    <xdr:clientData/>
  </xdr:twoCellAnchor>
  <xdr:twoCellAnchor>
    <xdr:from>
      <xdr:col>9</xdr:col>
      <xdr:colOff>287655</xdr:colOff>
      <xdr:row>11</xdr:row>
      <xdr:rowOff>127000</xdr:rowOff>
    </xdr:from>
    <xdr:to>
      <xdr:col>9</xdr:col>
      <xdr:colOff>575945</xdr:colOff>
      <xdr:row>11</xdr:row>
      <xdr:rowOff>127000</xdr:rowOff>
    </xdr:to>
    <xdr:sp macro="" textlink="">
      <xdr:nvSpPr>
        <xdr:cNvPr id="6" name="直線 5">
          <a:extLst>
            <a:ext uri="{FF2B5EF4-FFF2-40B4-BE49-F238E27FC236}">
              <a16:creationId xmlns:a16="http://schemas.microsoft.com/office/drawing/2014/main" id="{00000000-0008-0000-0300-000006000000}"/>
            </a:ext>
          </a:extLst>
        </xdr:cNvPr>
        <xdr:cNvSpPr/>
      </xdr:nvSpPr>
      <xdr:spPr>
        <a:xfrm>
          <a:off x="7145655" y="3289300"/>
          <a:ext cx="288290" cy="0"/>
        </a:xfrm>
        <a:prstGeom prst="line">
          <a:avLst/>
        </a:prstGeom>
        <a:noFill/>
        <a:ln>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138430</xdr:colOff>
      <xdr:row>5</xdr:row>
      <xdr:rowOff>196215</xdr:rowOff>
    </xdr:from>
    <xdr:to>
      <xdr:col>6</xdr:col>
      <xdr:colOff>2120265</xdr:colOff>
      <xdr:row>22</xdr:row>
      <xdr:rowOff>66040</xdr:rowOff>
    </xdr:to>
    <xdr:sp macro="" textlink="">
      <xdr:nvSpPr>
        <xdr:cNvPr id="2" name="角丸四角形 1">
          <a:extLst>
            <a:ext uri="{FF2B5EF4-FFF2-40B4-BE49-F238E27FC236}">
              <a16:creationId xmlns:a16="http://schemas.microsoft.com/office/drawing/2014/main" id="{169C4F7B-2E93-4ED8-A9F6-FBEFD14B2A37}"/>
            </a:ext>
          </a:extLst>
        </xdr:cNvPr>
        <xdr:cNvSpPr/>
      </xdr:nvSpPr>
      <xdr:spPr>
        <a:xfrm>
          <a:off x="3986530" y="1453515"/>
          <a:ext cx="1981835" cy="3756025"/>
        </a:xfrm>
        <a:prstGeom prst="roundRect">
          <a:avLst>
            <a:gd name="adj" fmla="val 3350"/>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明朝"/>
              <a:ea typeface="ＭＳ Ｐ明朝"/>
            </a:rPr>
            <a:t>・電気事業者が発行した直近１年間の消費電力量が記載された書類を添付</a:t>
          </a:r>
          <a:endParaRPr kumimoji="1" lang="en-US" altLang="ja-JP" sz="1100">
            <a:solidFill>
              <a:schemeClr val="tx1"/>
            </a:solidFill>
            <a:latin typeface="ＭＳ Ｐ明朝"/>
            <a:ea typeface="ＭＳ Ｐ明朝"/>
          </a:endParaRPr>
        </a:p>
        <a:p>
          <a:pPr algn="l"/>
          <a:endParaRPr kumimoji="1" lang="ja-JP" altLang="en-US" sz="1100">
            <a:solidFill>
              <a:schemeClr val="tx1"/>
            </a:solidFill>
            <a:latin typeface="ＭＳ Ｐ明朝"/>
            <a:ea typeface="ＭＳ Ｐ明朝"/>
          </a:endParaRPr>
        </a:p>
        <a:p>
          <a:pPr algn="l"/>
          <a:r>
            <a:rPr kumimoji="1" lang="ja-JP" altLang="en-US" sz="1100">
              <a:solidFill>
                <a:schemeClr val="tx1"/>
              </a:solidFill>
              <a:latin typeface="ＭＳ Ｐ明朝"/>
              <a:ea typeface="ＭＳ Ｐ明朝"/>
            </a:rPr>
            <a:t>・新築の場合は、年間消費電力量の積算の根拠となる資料（任意様式）を添付</a:t>
          </a:r>
          <a:endParaRPr kumimoji="1" lang="en-US" altLang="ja-JP" sz="1100">
            <a:solidFill>
              <a:schemeClr val="tx1"/>
            </a:solidFill>
            <a:latin typeface="ＭＳ Ｐ明朝"/>
            <a:ea typeface="ＭＳ Ｐ明朝"/>
          </a:endParaRPr>
        </a:p>
        <a:p>
          <a:pPr algn="l"/>
          <a:endParaRPr kumimoji="1" lang="ja-JP" altLang="en-US" sz="1100">
            <a:solidFill>
              <a:schemeClr val="tx1"/>
            </a:solidFill>
            <a:latin typeface="ＭＳ Ｐ明朝"/>
            <a:ea typeface="ＭＳ Ｐ明朝"/>
          </a:endParaRPr>
        </a:p>
        <a:p>
          <a:pPr algn="l"/>
          <a:r>
            <a:rPr lang="ja-JP" altLang="ja-JP" sz="1100">
              <a:solidFill>
                <a:schemeClr val="tx1"/>
              </a:solidFill>
              <a:effectLst/>
              <a:latin typeface="ＭＳ Ｐ明朝"/>
              <a:ea typeface="ＭＳ Ｐ明朝"/>
              <a:cs typeface="+mn-cs"/>
            </a:rPr>
            <a:t>※積算にあたっては、類似施設の実績や導入する電気設備の電力使用量を積み上げなど合理的な根拠を示し、過大とならないよう精査すること</a:t>
          </a:r>
          <a:endParaRPr kumimoji="1" lang="ja-JP" altLang="en-US" sz="1100">
            <a:solidFill>
              <a:schemeClr val="tx1"/>
            </a:solidFill>
            <a:latin typeface="ＭＳ Ｐ明朝"/>
            <a:ea typeface="ＭＳ Ｐ明朝"/>
          </a:endParaRPr>
        </a:p>
      </xdr:txBody>
    </xdr:sp>
    <xdr:clientData/>
  </xdr:twoCellAnchor>
  <xdr:twoCellAnchor>
    <xdr:from>
      <xdr:col>6</xdr:col>
      <xdr:colOff>144780</xdr:colOff>
      <xdr:row>23</xdr:row>
      <xdr:rowOff>43180</xdr:rowOff>
    </xdr:from>
    <xdr:to>
      <xdr:col>6</xdr:col>
      <xdr:colOff>2126615</xdr:colOff>
      <xdr:row>26</xdr:row>
      <xdr:rowOff>0</xdr:rowOff>
    </xdr:to>
    <xdr:sp macro="" textlink="">
      <xdr:nvSpPr>
        <xdr:cNvPr id="3" name="角丸四角形 2">
          <a:extLst>
            <a:ext uri="{FF2B5EF4-FFF2-40B4-BE49-F238E27FC236}">
              <a16:creationId xmlns:a16="http://schemas.microsoft.com/office/drawing/2014/main" id="{42292CA7-1805-41CE-8E21-1C8122320EF9}"/>
            </a:ext>
          </a:extLst>
        </xdr:cNvPr>
        <xdr:cNvSpPr/>
      </xdr:nvSpPr>
      <xdr:spPr>
        <a:xfrm>
          <a:off x="3992880" y="5427980"/>
          <a:ext cx="1981835" cy="680720"/>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明朝"/>
              <a:ea typeface="ＭＳ Ｐ明朝"/>
            </a:rPr>
            <a:t>・メーカー等のシミュレーションデータを添付</a:t>
          </a:r>
        </a:p>
      </xdr:txBody>
    </xdr:sp>
    <xdr:clientData/>
  </xdr:twoCellAnchor>
  <xdr:twoCellAnchor>
    <xdr:from>
      <xdr:col>6</xdr:col>
      <xdr:colOff>98425</xdr:colOff>
      <xdr:row>29</xdr:row>
      <xdr:rowOff>152400</xdr:rowOff>
    </xdr:from>
    <xdr:to>
      <xdr:col>6</xdr:col>
      <xdr:colOff>2113915</xdr:colOff>
      <xdr:row>34</xdr:row>
      <xdr:rowOff>175260</xdr:rowOff>
    </xdr:to>
    <xdr:sp macro="" textlink="">
      <xdr:nvSpPr>
        <xdr:cNvPr id="4" name="角丸四角形 3">
          <a:extLst>
            <a:ext uri="{FF2B5EF4-FFF2-40B4-BE49-F238E27FC236}">
              <a16:creationId xmlns:a16="http://schemas.microsoft.com/office/drawing/2014/main" id="{397069FD-72D1-415F-9AE4-4A9119C5EE0C}"/>
            </a:ext>
          </a:extLst>
        </xdr:cNvPr>
        <xdr:cNvSpPr/>
      </xdr:nvSpPr>
      <xdr:spPr>
        <a:xfrm>
          <a:off x="3946525" y="6946900"/>
          <a:ext cx="2015490" cy="1165860"/>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ja-JP" sz="1050">
              <a:solidFill>
                <a:schemeClr val="tx1"/>
              </a:solidFill>
              <a:effectLst/>
              <a:latin typeface="ＭＳ Ｐ明朝"/>
              <a:ea typeface="ＭＳ Ｐ明朝"/>
              <a:cs typeface="+mn-cs"/>
            </a:rPr>
            <a:t>・余剰電力を売電する場合記入</a:t>
          </a:r>
          <a:endParaRPr lang="ja-JP" altLang="ja-JP" sz="1050">
            <a:solidFill>
              <a:schemeClr val="tx1"/>
            </a:solidFill>
            <a:effectLst/>
            <a:latin typeface="ＭＳ Ｐ明朝"/>
            <a:ea typeface="ＭＳ Ｐ明朝"/>
          </a:endParaRPr>
        </a:p>
        <a:p>
          <a:r>
            <a:rPr kumimoji="1" lang="ja-JP" altLang="ja-JP" sz="1050">
              <a:solidFill>
                <a:schemeClr val="tx1"/>
              </a:solidFill>
              <a:effectLst/>
              <a:latin typeface="ＭＳ Ｐ明朝"/>
              <a:ea typeface="ＭＳ Ｐ明朝"/>
              <a:cs typeface="+mn-cs"/>
            </a:rPr>
            <a:t>　（売電しない場合「</a:t>
          </a:r>
          <a:r>
            <a:rPr kumimoji="1" lang="en-US" altLang="ja-JP" sz="1050">
              <a:solidFill>
                <a:schemeClr val="tx1"/>
              </a:solidFill>
              <a:effectLst/>
              <a:latin typeface="ＭＳ Ｐ明朝"/>
              <a:ea typeface="ＭＳ Ｐ明朝"/>
              <a:cs typeface="+mn-cs"/>
            </a:rPr>
            <a:t>0</a:t>
          </a:r>
          <a:r>
            <a:rPr kumimoji="1" lang="ja-JP" altLang="ja-JP" sz="1050">
              <a:solidFill>
                <a:schemeClr val="tx1"/>
              </a:solidFill>
              <a:effectLst/>
              <a:latin typeface="ＭＳ Ｐ明朝"/>
              <a:ea typeface="ＭＳ Ｐ明朝"/>
              <a:cs typeface="+mn-cs"/>
            </a:rPr>
            <a:t>」）</a:t>
          </a:r>
          <a:endParaRPr lang="ja-JP" altLang="ja-JP" sz="1050">
            <a:solidFill>
              <a:schemeClr val="tx1"/>
            </a:solidFill>
            <a:effectLst/>
            <a:latin typeface="ＭＳ Ｐ明朝"/>
            <a:ea typeface="ＭＳ Ｐ明朝"/>
          </a:endParaRPr>
        </a:p>
        <a:p>
          <a:pPr eaLnBrk="1" fontAlgn="auto" latinLnBrk="0" hangingPunct="1"/>
          <a:r>
            <a:rPr kumimoji="1" lang="ja-JP" altLang="ja-JP" sz="1050">
              <a:solidFill>
                <a:schemeClr val="tx1"/>
              </a:solidFill>
              <a:effectLst/>
              <a:latin typeface="ＭＳ Ｐ明朝"/>
              <a:ea typeface="ＭＳ Ｐ明朝"/>
              <a:cs typeface="+mn-cs"/>
            </a:rPr>
            <a:t>・売電する場合、余剰電力</a:t>
          </a:r>
          <a:r>
            <a:rPr kumimoji="1" lang="ja-JP" altLang="en-US" sz="1050">
              <a:solidFill>
                <a:schemeClr val="tx1"/>
              </a:solidFill>
              <a:effectLst/>
              <a:latin typeface="ＭＳ Ｐ明朝"/>
              <a:ea typeface="ＭＳ Ｐ明朝"/>
              <a:cs typeface="+mn-cs"/>
            </a:rPr>
            <a:t>の</a:t>
          </a:r>
          <a:r>
            <a:rPr kumimoji="1" lang="ja-JP" altLang="ja-JP" sz="1050">
              <a:solidFill>
                <a:schemeClr val="tx1"/>
              </a:solidFill>
              <a:effectLst/>
              <a:latin typeface="ＭＳ Ｐ明朝"/>
              <a:ea typeface="ＭＳ Ｐ明朝"/>
              <a:cs typeface="+mn-cs"/>
            </a:rPr>
            <a:t>発生理由や</a:t>
          </a:r>
          <a:r>
            <a:rPr kumimoji="1" lang="ja-JP" altLang="en-US" sz="1050">
              <a:solidFill>
                <a:schemeClr val="tx1"/>
              </a:solidFill>
              <a:effectLst/>
              <a:latin typeface="ＭＳ Ｐ明朝"/>
              <a:ea typeface="ＭＳ Ｐ明朝"/>
              <a:cs typeface="+mn-cs"/>
            </a:rPr>
            <a:t>売電量の</a:t>
          </a:r>
          <a:r>
            <a:rPr kumimoji="1" lang="ja-JP" altLang="ja-JP" sz="1050">
              <a:solidFill>
                <a:schemeClr val="tx1"/>
              </a:solidFill>
              <a:effectLst/>
              <a:latin typeface="ＭＳ Ｐ明朝"/>
              <a:ea typeface="ＭＳ Ｐ明朝"/>
              <a:cs typeface="+mn-cs"/>
            </a:rPr>
            <a:t>算定方法について、メーカー等のシミュレーションデータや説明資料を添付</a:t>
          </a:r>
          <a:endParaRPr lang="ja-JP" altLang="ja-JP" sz="1050">
            <a:solidFill>
              <a:schemeClr val="tx1"/>
            </a:solidFill>
            <a:effectLst/>
            <a:latin typeface="ＭＳ Ｐ明朝"/>
            <a:ea typeface="ＭＳ Ｐ明朝"/>
          </a:endParaRPr>
        </a:p>
      </xdr:txBody>
    </xdr:sp>
    <xdr:clientData/>
  </xdr:twoCellAnchor>
  <xdr:twoCellAnchor>
    <xdr:from>
      <xdr:col>6</xdr:col>
      <xdr:colOff>133985</xdr:colOff>
      <xdr:row>26</xdr:row>
      <xdr:rowOff>75565</xdr:rowOff>
    </xdr:from>
    <xdr:to>
      <xdr:col>6</xdr:col>
      <xdr:colOff>2115820</xdr:colOff>
      <xdr:row>29</xdr:row>
      <xdr:rowOff>60960</xdr:rowOff>
    </xdr:to>
    <xdr:sp macro="" textlink="">
      <xdr:nvSpPr>
        <xdr:cNvPr id="5" name="角丸四角形 4">
          <a:extLst>
            <a:ext uri="{FF2B5EF4-FFF2-40B4-BE49-F238E27FC236}">
              <a16:creationId xmlns:a16="http://schemas.microsoft.com/office/drawing/2014/main" id="{27BC3653-CFC3-4310-BFA0-DD858C8D2144}"/>
            </a:ext>
          </a:extLst>
        </xdr:cNvPr>
        <xdr:cNvSpPr/>
      </xdr:nvSpPr>
      <xdr:spPr>
        <a:xfrm>
          <a:off x="3982085" y="6184265"/>
          <a:ext cx="1981835" cy="671195"/>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明朝"/>
              <a:ea typeface="ＭＳ Ｐ明朝"/>
            </a:rPr>
            <a:t>・「適合」（想定消費電力量≧想定発電量）であることを確認すること</a:t>
          </a:r>
          <a:endParaRPr kumimoji="1" lang="en-US" altLang="ja-JP" sz="1100">
            <a:solidFill>
              <a:schemeClr val="tx1"/>
            </a:solidFill>
            <a:latin typeface="ＭＳ Ｐ明朝"/>
            <a:ea typeface="ＭＳ Ｐ明朝"/>
          </a:endParaRPr>
        </a:p>
      </xdr:txBody>
    </xdr:sp>
    <xdr:clientData/>
  </xdr:twoCellAnchor>
  <xdr:twoCellAnchor>
    <xdr:from>
      <xdr:col>6</xdr:col>
      <xdr:colOff>153035</xdr:colOff>
      <xdr:row>2</xdr:row>
      <xdr:rowOff>142875</xdr:rowOff>
    </xdr:from>
    <xdr:to>
      <xdr:col>6</xdr:col>
      <xdr:colOff>2132965</xdr:colOff>
      <xdr:row>4</xdr:row>
      <xdr:rowOff>206375</xdr:rowOff>
    </xdr:to>
    <xdr:sp macro="" textlink="">
      <xdr:nvSpPr>
        <xdr:cNvPr id="6" name="角丸四角形 5">
          <a:extLst>
            <a:ext uri="{FF2B5EF4-FFF2-40B4-BE49-F238E27FC236}">
              <a16:creationId xmlns:a16="http://schemas.microsoft.com/office/drawing/2014/main" id="{1343C9FB-4618-4FA8-A091-B77286B9DFA8}"/>
            </a:ext>
          </a:extLst>
        </xdr:cNvPr>
        <xdr:cNvSpPr/>
      </xdr:nvSpPr>
      <xdr:spPr>
        <a:xfrm>
          <a:off x="4001135" y="714375"/>
          <a:ext cx="1979930" cy="520700"/>
        </a:xfrm>
        <a:prstGeom prst="roundRect">
          <a:avLst>
            <a:gd name="adj" fmla="val 628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ＭＳ Ｐ明朝"/>
              <a:ea typeface="ＭＳ Ｐ明朝"/>
            </a:rPr>
            <a:t>・発電出力は</a:t>
          </a:r>
          <a:r>
            <a:rPr kumimoji="1" lang="ja-JP" altLang="en-US" sz="1100" u="sng">
              <a:solidFill>
                <a:schemeClr val="tx1"/>
              </a:solidFill>
              <a:latin typeface="ＭＳ Ｐ明朝"/>
              <a:ea typeface="ＭＳ Ｐ明朝"/>
            </a:rPr>
            <a:t>小数点以下切り捨ての整数</a:t>
          </a:r>
          <a:r>
            <a:rPr kumimoji="1" lang="ja-JP" altLang="en-US" sz="1100">
              <a:solidFill>
                <a:schemeClr val="tx1"/>
              </a:solidFill>
              <a:latin typeface="ＭＳ Ｐ明朝"/>
              <a:ea typeface="ＭＳ Ｐ明朝"/>
            </a:rPr>
            <a:t>で記入</a:t>
          </a:r>
          <a:endParaRPr kumimoji="1" lang="en-US" altLang="ja-JP" sz="1100">
            <a:solidFill>
              <a:schemeClr val="tx1"/>
            </a:solidFill>
            <a:latin typeface="ＭＳ Ｐ明朝"/>
            <a:ea typeface="ＭＳ Ｐ明朝"/>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302895</xdr:colOff>
      <xdr:row>2</xdr:row>
      <xdr:rowOff>97790</xdr:rowOff>
    </xdr:from>
    <xdr:to>
      <xdr:col>8</xdr:col>
      <xdr:colOff>95250</xdr:colOff>
      <xdr:row>4</xdr:row>
      <xdr:rowOff>187325</xdr:rowOff>
    </xdr:to>
    <xdr:sp macro="" textlink="">
      <xdr:nvSpPr>
        <xdr:cNvPr id="2" name="角丸四角形 1">
          <a:extLst>
            <a:ext uri="{FF2B5EF4-FFF2-40B4-BE49-F238E27FC236}">
              <a16:creationId xmlns:a16="http://schemas.microsoft.com/office/drawing/2014/main" id="{374EBB60-30EB-464B-A73B-8675AC418876}"/>
            </a:ext>
          </a:extLst>
        </xdr:cNvPr>
        <xdr:cNvSpPr/>
      </xdr:nvSpPr>
      <xdr:spPr>
        <a:xfrm>
          <a:off x="4201795" y="669290"/>
          <a:ext cx="1875155" cy="546735"/>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・発電出力は整数で記入</a:t>
          </a:r>
          <a:endParaRPr kumimoji="1" lang="en-US" altLang="ja-JP" sz="900">
            <a:solidFill>
              <a:schemeClr val="tx1"/>
            </a:solidFill>
            <a:latin typeface="ＭＳ Ｐゴシック"/>
            <a:ea typeface="ＭＳ Ｐゴシック"/>
          </a:endParaRPr>
        </a:p>
        <a:p>
          <a:pPr algn="l"/>
          <a:r>
            <a:rPr kumimoji="1" lang="en-US" altLang="ja-JP" sz="900">
              <a:solidFill>
                <a:schemeClr val="tx1"/>
              </a:solidFill>
              <a:latin typeface="ＭＳ Ｐゴシック"/>
              <a:ea typeface="ＭＳ Ｐゴシック"/>
            </a:rPr>
            <a:t>※</a:t>
          </a:r>
          <a:r>
            <a:rPr kumimoji="1" lang="ja-JP" altLang="en-US" sz="900">
              <a:solidFill>
                <a:schemeClr val="tx1"/>
              </a:solidFill>
              <a:latin typeface="ＭＳ Ｐゴシック"/>
              <a:ea typeface="ＭＳ Ｐゴシック"/>
            </a:rPr>
            <a:t>小数点以下切り捨て</a:t>
          </a:r>
        </a:p>
      </xdr:txBody>
    </xdr:sp>
    <xdr:clientData/>
  </xdr:twoCellAnchor>
  <xdr:twoCellAnchor>
    <xdr:from>
      <xdr:col>1</xdr:col>
      <xdr:colOff>223520</xdr:colOff>
      <xdr:row>4</xdr:row>
      <xdr:rowOff>176530</xdr:rowOff>
    </xdr:from>
    <xdr:to>
      <xdr:col>3</xdr:col>
      <xdr:colOff>160020</xdr:colOff>
      <xdr:row>7</xdr:row>
      <xdr:rowOff>106680</xdr:rowOff>
    </xdr:to>
    <xdr:sp macro="" textlink="">
      <xdr:nvSpPr>
        <xdr:cNvPr id="3" name="角丸四角形 3">
          <a:extLst>
            <a:ext uri="{FF2B5EF4-FFF2-40B4-BE49-F238E27FC236}">
              <a16:creationId xmlns:a16="http://schemas.microsoft.com/office/drawing/2014/main" id="{44C3BEFD-AA34-4B7F-8B8F-6DDD76B9FD63}"/>
            </a:ext>
          </a:extLst>
        </xdr:cNvPr>
        <xdr:cNvSpPr/>
      </xdr:nvSpPr>
      <xdr:spPr>
        <a:xfrm>
          <a:off x="356870" y="1205230"/>
          <a:ext cx="1879600" cy="615950"/>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蓄電容量は小数点第１位まで記入</a:t>
          </a:r>
          <a:endParaRPr kumimoji="1" lang="en-US" altLang="ja-JP" sz="900">
            <a:solidFill>
              <a:schemeClr val="tx1"/>
            </a:solidFill>
            <a:latin typeface="ＭＳ Ｐゴシック"/>
            <a:ea typeface="ＭＳ Ｐゴシック"/>
          </a:endParaRPr>
        </a:p>
        <a:p>
          <a:pPr algn="l"/>
          <a:r>
            <a:rPr kumimoji="1" lang="en-US" altLang="ja-JP" sz="900">
              <a:solidFill>
                <a:schemeClr val="tx1"/>
              </a:solidFill>
              <a:latin typeface="ＭＳ Ｐゴシック"/>
              <a:ea typeface="ＭＳ Ｐゴシック"/>
            </a:rPr>
            <a:t>※</a:t>
          </a:r>
          <a:r>
            <a:rPr kumimoji="1" lang="ja-JP" altLang="en-US" sz="900">
              <a:solidFill>
                <a:schemeClr val="tx1"/>
              </a:solidFill>
              <a:latin typeface="ＭＳ Ｐゴシック"/>
              <a:ea typeface="ＭＳ Ｐゴシック"/>
            </a:rPr>
            <a:t>小数点第２位以下切り捨て</a:t>
          </a:r>
        </a:p>
      </xdr:txBody>
    </xdr:sp>
    <xdr:clientData/>
  </xdr:twoCellAnchor>
  <xdr:twoCellAnchor>
    <xdr:from>
      <xdr:col>7</xdr:col>
      <xdr:colOff>179705</xdr:colOff>
      <xdr:row>8</xdr:row>
      <xdr:rowOff>204470</xdr:rowOff>
    </xdr:from>
    <xdr:to>
      <xdr:col>7</xdr:col>
      <xdr:colOff>842010</xdr:colOff>
      <xdr:row>9</xdr:row>
      <xdr:rowOff>205740</xdr:rowOff>
    </xdr:to>
    <xdr:sp macro="" textlink="">
      <xdr:nvSpPr>
        <xdr:cNvPr id="4" name="角丸四角形 5">
          <a:extLst>
            <a:ext uri="{FF2B5EF4-FFF2-40B4-BE49-F238E27FC236}">
              <a16:creationId xmlns:a16="http://schemas.microsoft.com/office/drawing/2014/main" id="{B995435C-C1DC-457E-8205-090B9BAE2EE6}"/>
            </a:ext>
          </a:extLst>
        </xdr:cNvPr>
        <xdr:cNvSpPr/>
      </xdr:nvSpPr>
      <xdr:spPr>
        <a:xfrm>
          <a:off x="4897755" y="2153920"/>
          <a:ext cx="662305" cy="236220"/>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蓄電容量</a:t>
          </a:r>
        </a:p>
      </xdr:txBody>
    </xdr:sp>
    <xdr:clientData/>
  </xdr:twoCellAnchor>
  <xdr:twoCellAnchor>
    <xdr:from>
      <xdr:col>7</xdr:col>
      <xdr:colOff>179705</xdr:colOff>
      <xdr:row>10</xdr:row>
      <xdr:rowOff>34290</xdr:rowOff>
    </xdr:from>
    <xdr:to>
      <xdr:col>7</xdr:col>
      <xdr:colOff>842010</xdr:colOff>
      <xdr:row>11</xdr:row>
      <xdr:rowOff>0</xdr:rowOff>
    </xdr:to>
    <xdr:sp macro="" textlink="">
      <xdr:nvSpPr>
        <xdr:cNvPr id="5" name="角丸四角形 7">
          <a:extLst>
            <a:ext uri="{FF2B5EF4-FFF2-40B4-BE49-F238E27FC236}">
              <a16:creationId xmlns:a16="http://schemas.microsoft.com/office/drawing/2014/main" id="{3DF3FD20-C827-4DB4-BA46-F418DDADA3E8}"/>
            </a:ext>
          </a:extLst>
        </xdr:cNvPr>
        <xdr:cNvSpPr/>
      </xdr:nvSpPr>
      <xdr:spPr>
        <a:xfrm>
          <a:off x="4897755" y="2447290"/>
          <a:ext cx="662305" cy="194310"/>
        </a:xfrm>
        <a:prstGeom prst="roundRect">
          <a:avLst>
            <a:gd name="adj" fmla="val 5908"/>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chemeClr val="tx1"/>
              </a:solidFill>
              <a:latin typeface="ＭＳ Ｐゴシック"/>
              <a:ea typeface="ＭＳ Ｐゴシック"/>
            </a:rPr>
            <a:t>発電出力</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1"/>
  <sheetViews>
    <sheetView tabSelected="1" workbookViewId="0">
      <selection activeCell="A3" sqref="A3"/>
    </sheetView>
  </sheetViews>
  <sheetFormatPr defaultRowHeight="18" x14ac:dyDescent="0.55000000000000004"/>
  <cols>
    <col min="1" max="1" width="6.58203125" customWidth="1"/>
    <col min="2" max="2" width="12.5" customWidth="1"/>
    <col min="3" max="3" width="12.83203125" customWidth="1"/>
    <col min="4" max="4" width="10.33203125" customWidth="1"/>
    <col min="8" max="8" width="10" customWidth="1"/>
  </cols>
  <sheetData>
    <row r="1" spans="1:8" x14ac:dyDescent="0.55000000000000004">
      <c r="A1" t="s">
        <v>64</v>
      </c>
    </row>
    <row r="2" spans="1:8" x14ac:dyDescent="0.55000000000000004">
      <c r="G2" s="205" t="s">
        <v>160</v>
      </c>
      <c r="H2" s="205"/>
    </row>
    <row r="3" spans="1:8" x14ac:dyDescent="0.55000000000000004">
      <c r="G3" s="1"/>
      <c r="H3" s="1"/>
    </row>
    <row r="4" spans="1:8" ht="58.75" customHeight="1" x14ac:dyDescent="0.55000000000000004">
      <c r="A4" s="206" t="s">
        <v>11</v>
      </c>
      <c r="B4" s="206"/>
      <c r="C4" s="206"/>
      <c r="D4" s="206"/>
      <c r="E4" s="206"/>
    </row>
    <row r="5" spans="1:8" x14ac:dyDescent="0.55000000000000004">
      <c r="A5" s="1"/>
      <c r="B5" s="1"/>
    </row>
    <row r="6" spans="1:8" ht="38.4" customHeight="1" x14ac:dyDescent="0.55000000000000004">
      <c r="B6" s="1" t="s">
        <v>2</v>
      </c>
      <c r="C6" s="207" t="s">
        <v>15</v>
      </c>
      <c r="D6" s="207"/>
      <c r="E6" s="208" t="s">
        <v>155</v>
      </c>
      <c r="F6" s="208"/>
      <c r="G6" s="208"/>
      <c r="H6" s="208"/>
    </row>
    <row r="7" spans="1:8" x14ac:dyDescent="0.55000000000000004">
      <c r="C7" s="209" t="s">
        <v>45</v>
      </c>
      <c r="D7" s="209"/>
      <c r="E7" s="210" t="s">
        <v>49</v>
      </c>
      <c r="F7" s="210"/>
      <c r="G7" s="210"/>
      <c r="H7" s="210"/>
    </row>
    <row r="8" spans="1:8" x14ac:dyDescent="0.55000000000000004">
      <c r="C8" s="212" t="s">
        <v>57</v>
      </c>
      <c r="D8" s="212"/>
      <c r="E8" s="213" t="s">
        <v>161</v>
      </c>
      <c r="F8" s="213"/>
      <c r="G8" s="213"/>
      <c r="H8" s="213"/>
    </row>
    <row r="10" spans="1:8" x14ac:dyDescent="0.55000000000000004">
      <c r="A10" s="214" t="s">
        <v>6</v>
      </c>
      <c r="B10" s="214"/>
      <c r="C10" s="214"/>
      <c r="D10" s="214"/>
      <c r="E10" s="214"/>
      <c r="F10" s="214"/>
      <c r="G10" s="214"/>
      <c r="H10" s="214"/>
    </row>
    <row r="11" spans="1:8" x14ac:dyDescent="0.55000000000000004">
      <c r="A11" s="1"/>
      <c r="B11" s="1"/>
      <c r="C11" s="1"/>
      <c r="D11" s="1"/>
      <c r="E11" s="1"/>
      <c r="F11" s="1"/>
      <c r="G11" s="1"/>
      <c r="H11" s="1"/>
    </row>
    <row r="12" spans="1:8" x14ac:dyDescent="0.55000000000000004">
      <c r="A12" s="223" t="s">
        <v>140</v>
      </c>
      <c r="B12" s="223"/>
      <c r="C12" s="223"/>
      <c r="D12" s="223"/>
      <c r="E12" s="223"/>
      <c r="F12" s="223"/>
      <c r="G12" s="223"/>
      <c r="H12" s="223"/>
    </row>
    <row r="13" spans="1:8" x14ac:dyDescent="0.55000000000000004">
      <c r="A13" s="223"/>
      <c r="B13" s="223"/>
      <c r="C13" s="223"/>
      <c r="D13" s="223"/>
      <c r="E13" s="223"/>
      <c r="F13" s="223"/>
      <c r="G13" s="223"/>
      <c r="H13" s="223"/>
    </row>
    <row r="15" spans="1:8" ht="36" customHeight="1" x14ac:dyDescent="0.55000000000000004">
      <c r="A15" s="215" t="s">
        <v>13</v>
      </c>
      <c r="B15" s="215"/>
      <c r="C15" s="2" t="s">
        <v>80</v>
      </c>
      <c r="D15" s="211">
        <v>3260000</v>
      </c>
      <c r="E15" s="211"/>
      <c r="F15" s="211"/>
      <c r="G15" s="2" t="s">
        <v>78</v>
      </c>
      <c r="H15" s="10"/>
    </row>
    <row r="16" spans="1:8" ht="36" customHeight="1" x14ac:dyDescent="0.55000000000000004">
      <c r="A16" s="227" t="s">
        <v>184</v>
      </c>
      <c r="B16" s="215"/>
      <c r="C16" s="3"/>
      <c r="D16" s="228" t="s">
        <v>8</v>
      </c>
      <c r="E16" s="228"/>
      <c r="F16" s="228"/>
      <c r="G16" s="2"/>
      <c r="H16" s="10"/>
    </row>
    <row r="17" spans="1:9" ht="36" customHeight="1" x14ac:dyDescent="0.55000000000000004">
      <c r="A17" s="227" t="s">
        <v>185</v>
      </c>
      <c r="B17" s="215"/>
      <c r="C17" s="3"/>
      <c r="D17" s="228" t="s">
        <v>149</v>
      </c>
      <c r="E17" s="228"/>
      <c r="F17" s="228"/>
      <c r="G17" s="2"/>
      <c r="H17" s="10"/>
    </row>
    <row r="18" spans="1:9" ht="36" customHeight="1" x14ac:dyDescent="0.55000000000000004">
      <c r="A18" s="215" t="s">
        <v>188</v>
      </c>
      <c r="B18" s="215"/>
      <c r="C18" s="3"/>
      <c r="D18" s="211">
        <v>15180000</v>
      </c>
      <c r="E18" s="211"/>
      <c r="F18" s="211"/>
      <c r="G18" s="2" t="s">
        <v>78</v>
      </c>
      <c r="H18" s="10"/>
    </row>
    <row r="19" spans="1:9" ht="36" customHeight="1" x14ac:dyDescent="0.55000000000000004">
      <c r="A19" s="215" t="s">
        <v>186</v>
      </c>
      <c r="B19" s="215"/>
      <c r="C19" s="3"/>
      <c r="D19" s="211">
        <v>13800000</v>
      </c>
      <c r="E19" s="211"/>
      <c r="F19" s="211"/>
      <c r="G19" s="2" t="s">
        <v>78</v>
      </c>
      <c r="H19" s="11"/>
    </row>
    <row r="20" spans="1:9" x14ac:dyDescent="0.55000000000000004">
      <c r="A20" s="224" t="s">
        <v>19</v>
      </c>
      <c r="B20" s="224"/>
      <c r="C20" s="4" t="s">
        <v>20</v>
      </c>
      <c r="D20" s="7" t="s">
        <v>162</v>
      </c>
      <c r="E20" s="8"/>
      <c r="F20" s="8"/>
      <c r="G20" s="8"/>
      <c r="H20" s="12"/>
    </row>
    <row r="21" spans="1:9" x14ac:dyDescent="0.55000000000000004">
      <c r="A21" s="224"/>
      <c r="B21" s="224"/>
      <c r="C21" s="5"/>
      <c r="D21" s="225" t="s">
        <v>155</v>
      </c>
      <c r="E21" s="225"/>
      <c r="F21" s="225"/>
      <c r="G21" s="225"/>
      <c r="H21" s="226"/>
    </row>
    <row r="22" spans="1:9" x14ac:dyDescent="0.55000000000000004">
      <c r="A22" s="224"/>
      <c r="B22" s="224"/>
      <c r="C22" s="5" t="s">
        <v>25</v>
      </c>
      <c r="D22" s="219" t="s">
        <v>110</v>
      </c>
      <c r="E22" s="219"/>
      <c r="F22" s="219"/>
      <c r="G22" s="219"/>
      <c r="H22" s="220"/>
    </row>
    <row r="23" spans="1:9" x14ac:dyDescent="0.55000000000000004">
      <c r="A23" s="224"/>
      <c r="B23" s="224"/>
      <c r="C23" s="5" t="s">
        <v>29</v>
      </c>
      <c r="D23" s="219" t="s">
        <v>3</v>
      </c>
      <c r="E23" s="219"/>
      <c r="F23" s="219"/>
      <c r="G23" s="219"/>
      <c r="H23" s="220"/>
    </row>
    <row r="24" spans="1:9" x14ac:dyDescent="0.55000000000000004">
      <c r="A24" s="224"/>
      <c r="B24" s="224"/>
      <c r="C24" s="5" t="s">
        <v>12</v>
      </c>
      <c r="D24" s="219" t="s">
        <v>163</v>
      </c>
      <c r="E24" s="219"/>
      <c r="F24" t="s">
        <v>32</v>
      </c>
      <c r="G24" s="219" t="s">
        <v>163</v>
      </c>
      <c r="H24" s="220"/>
    </row>
    <row r="25" spans="1:9" x14ac:dyDescent="0.55000000000000004">
      <c r="A25" s="224"/>
      <c r="B25" s="224"/>
      <c r="C25" s="6" t="s">
        <v>31</v>
      </c>
      <c r="D25" s="221" t="s">
        <v>120</v>
      </c>
      <c r="E25" s="221"/>
      <c r="F25" s="221"/>
      <c r="G25" s="221"/>
      <c r="H25" s="222"/>
      <c r="I25" s="1"/>
    </row>
    <row r="26" spans="1:9" x14ac:dyDescent="0.55000000000000004">
      <c r="A26" s="216" t="s">
        <v>187</v>
      </c>
      <c r="B26" s="217"/>
      <c r="C26" s="217"/>
      <c r="D26" s="217"/>
      <c r="E26" s="217"/>
      <c r="F26" s="217"/>
      <c r="G26" s="217"/>
      <c r="H26" s="217"/>
    </row>
    <row r="27" spans="1:9" x14ac:dyDescent="0.55000000000000004">
      <c r="A27" s="218"/>
      <c r="B27" s="218"/>
      <c r="C27" s="218"/>
      <c r="D27" s="218"/>
      <c r="E27" s="218"/>
      <c r="F27" s="218"/>
      <c r="G27" s="218"/>
      <c r="H27" s="218"/>
    </row>
    <row r="28" spans="1:9" x14ac:dyDescent="0.55000000000000004">
      <c r="A28" s="218"/>
      <c r="B28" s="218"/>
      <c r="C28" s="218"/>
      <c r="D28" s="218"/>
      <c r="E28" s="218"/>
      <c r="F28" s="218"/>
      <c r="G28" s="218"/>
      <c r="H28" s="218"/>
    </row>
    <row r="29" spans="1:9" x14ac:dyDescent="0.55000000000000004">
      <c r="A29" s="218"/>
      <c r="B29" s="218"/>
      <c r="C29" s="218"/>
      <c r="D29" s="218"/>
      <c r="E29" s="218"/>
      <c r="F29" s="218"/>
      <c r="G29" s="218"/>
      <c r="H29" s="218"/>
    </row>
    <row r="30" spans="1:9" x14ac:dyDescent="0.55000000000000004">
      <c r="A30" s="218"/>
      <c r="B30" s="218"/>
      <c r="C30" s="218"/>
      <c r="D30" s="218"/>
      <c r="E30" s="218"/>
      <c r="F30" s="218"/>
      <c r="G30" s="218"/>
      <c r="H30" s="218"/>
    </row>
    <row r="31" spans="1:9" x14ac:dyDescent="0.55000000000000004">
      <c r="A31" s="218"/>
      <c r="B31" s="218"/>
      <c r="C31" s="218"/>
      <c r="D31" s="218"/>
      <c r="E31" s="218"/>
      <c r="F31" s="218"/>
      <c r="G31" s="218"/>
      <c r="H31" s="218"/>
    </row>
  </sheetData>
  <mergeCells count="28">
    <mergeCell ref="A26:H31"/>
    <mergeCell ref="D24:E24"/>
    <mergeCell ref="G24:H24"/>
    <mergeCell ref="D25:H25"/>
    <mergeCell ref="A12:H13"/>
    <mergeCell ref="A20:B25"/>
    <mergeCell ref="A19:B19"/>
    <mergeCell ref="D19:F19"/>
    <mergeCell ref="D21:H21"/>
    <mergeCell ref="D22:H22"/>
    <mergeCell ref="D23:H23"/>
    <mergeCell ref="A16:B16"/>
    <mergeCell ref="D16:F16"/>
    <mergeCell ref="A17:B17"/>
    <mergeCell ref="D17:F17"/>
    <mergeCell ref="A18:B18"/>
    <mergeCell ref="D18:F18"/>
    <mergeCell ref="C8:D8"/>
    <mergeCell ref="E8:H8"/>
    <mergeCell ref="A10:H10"/>
    <mergeCell ref="A15:B15"/>
    <mergeCell ref="D15:F15"/>
    <mergeCell ref="G2:H2"/>
    <mergeCell ref="A4:E4"/>
    <mergeCell ref="C6:D6"/>
    <mergeCell ref="E6:H6"/>
    <mergeCell ref="C7:D7"/>
    <mergeCell ref="E7:H7"/>
  </mergeCells>
  <phoneticPr fontId="1" type="Hiragan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CB2644-D17F-4187-ABFE-4788A21B1302}">
  <sheetPr>
    <pageSetUpPr fitToPage="1"/>
  </sheetPr>
  <dimension ref="A1:N71"/>
  <sheetViews>
    <sheetView showGridLines="0" view="pageBreakPreview" zoomScaleNormal="55" zoomScaleSheetLayoutView="100" workbookViewId="0">
      <selection activeCell="B6" sqref="B6"/>
    </sheetView>
  </sheetViews>
  <sheetFormatPr defaultColWidth="8.75" defaultRowHeight="13" x14ac:dyDescent="0.55000000000000004"/>
  <cols>
    <col min="1" max="1" width="1.75" style="45" customWidth="1"/>
    <col min="2" max="2" width="8.75" style="45"/>
    <col min="3" max="3" width="16.58203125" style="45" customWidth="1"/>
    <col min="4" max="4" width="21.75" style="47" customWidth="1"/>
    <col min="5" max="5" width="13.75" style="45" customWidth="1"/>
    <col min="6" max="7" width="6.75" style="45" customWidth="1"/>
    <col min="8" max="8" width="18.58203125" style="45" customWidth="1"/>
    <col min="9" max="9" width="8.75" style="45"/>
    <col min="10" max="10" width="16.75" style="48" customWidth="1"/>
    <col min="11" max="11" width="1.75" style="45" customWidth="1"/>
    <col min="12" max="12" width="3.25" style="45" customWidth="1"/>
    <col min="13" max="13" width="8.75" style="46"/>
    <col min="14" max="16384" width="8.75" style="45"/>
  </cols>
  <sheetData>
    <row r="1" spans="1:14" ht="27" customHeight="1" thickBot="1" x14ac:dyDescent="0.6">
      <c r="A1" s="357" t="s">
        <v>251</v>
      </c>
      <c r="B1" s="358"/>
      <c r="C1" s="369" t="s">
        <v>396</v>
      </c>
      <c r="D1" s="370"/>
      <c r="E1" s="370"/>
      <c r="F1" s="370"/>
      <c r="G1" s="370"/>
      <c r="H1" s="370"/>
      <c r="I1" s="370"/>
      <c r="J1" s="371"/>
      <c r="M1" s="62" t="s">
        <v>194</v>
      </c>
      <c r="N1" s="63" t="s">
        <v>397</v>
      </c>
    </row>
    <row r="2" spans="1:14" ht="16.149999999999999" customHeight="1" thickBot="1" x14ac:dyDescent="0.6">
      <c r="A2" s="103"/>
      <c r="B2" s="103"/>
      <c r="C2" s="103"/>
      <c r="D2" s="104"/>
      <c r="E2" s="103"/>
      <c r="F2" s="103"/>
      <c r="G2" s="103"/>
      <c r="H2" s="103"/>
      <c r="I2" s="103"/>
      <c r="J2" s="105"/>
    </row>
    <row r="3" spans="1:14" ht="16.149999999999999" customHeight="1" thickBot="1" x14ac:dyDescent="0.6">
      <c r="A3" s="103"/>
      <c r="B3" s="171" t="s">
        <v>398</v>
      </c>
      <c r="C3" s="103"/>
      <c r="D3" s="172" t="s">
        <v>399</v>
      </c>
      <c r="E3" s="103"/>
      <c r="F3" s="103"/>
      <c r="G3" s="103"/>
      <c r="H3" s="103"/>
      <c r="I3" s="103"/>
      <c r="J3" s="105"/>
    </row>
    <row r="4" spans="1:14" ht="16.149999999999999" customHeight="1" thickBot="1" x14ac:dyDescent="0.6">
      <c r="A4" s="103"/>
      <c r="B4" s="103"/>
      <c r="C4" s="103"/>
      <c r="D4" s="104"/>
      <c r="E4" s="103"/>
      <c r="F4" s="103"/>
      <c r="G4" s="103"/>
      <c r="H4" s="103"/>
      <c r="I4" s="103"/>
      <c r="J4" s="105"/>
    </row>
    <row r="5" spans="1:14" ht="16.149999999999999" customHeight="1" thickBot="1" x14ac:dyDescent="0.6">
      <c r="A5" s="103"/>
      <c r="B5" s="106" t="s">
        <v>363</v>
      </c>
      <c r="C5" s="109"/>
      <c r="D5" s="173">
        <f>MIN(D7,D9)</f>
        <v>1260000</v>
      </c>
      <c r="E5" s="103" t="s">
        <v>400</v>
      </c>
      <c r="F5" s="45" t="s">
        <v>401</v>
      </c>
      <c r="J5" s="45"/>
      <c r="M5" s="62" t="s">
        <v>194</v>
      </c>
      <c r="N5" s="63" t="s">
        <v>298</v>
      </c>
    </row>
    <row r="6" spans="1:14" ht="16.149999999999999" customHeight="1" thickBot="1" x14ac:dyDescent="0.6">
      <c r="A6" s="103"/>
      <c r="B6" s="103"/>
      <c r="C6" s="410"/>
      <c r="D6" s="410"/>
      <c r="E6" s="410"/>
      <c r="J6" s="47"/>
    </row>
    <row r="7" spans="1:14" ht="16.149999999999999" customHeight="1" thickBot="1" x14ac:dyDescent="0.6">
      <c r="A7" s="103"/>
      <c r="B7" s="109"/>
      <c r="C7" s="107" t="s">
        <v>402</v>
      </c>
      <c r="D7" s="174">
        <f>IF(D3="業務・産業用",D11*63000,D11*52000)</f>
        <v>1260000</v>
      </c>
      <c r="E7" s="103" t="s">
        <v>400</v>
      </c>
      <c r="F7" s="373" t="s">
        <v>403</v>
      </c>
      <c r="G7" s="396"/>
      <c r="H7" s="396"/>
      <c r="I7" s="396"/>
      <c r="J7" s="396"/>
      <c r="M7" s="62" t="s">
        <v>194</v>
      </c>
      <c r="N7" s="63" t="s">
        <v>404</v>
      </c>
    </row>
    <row r="8" spans="1:14" ht="16.149999999999999" customHeight="1" thickBot="1" x14ac:dyDescent="0.6">
      <c r="A8" s="103"/>
      <c r="B8" s="109"/>
      <c r="C8" s="107"/>
      <c r="D8" s="175"/>
      <c r="E8" s="103"/>
      <c r="F8" s="396"/>
      <c r="G8" s="396"/>
      <c r="H8" s="396"/>
      <c r="I8" s="396"/>
      <c r="J8" s="396"/>
      <c r="M8" s="62"/>
      <c r="N8" s="63"/>
    </row>
    <row r="9" spans="1:14" ht="16.149999999999999" customHeight="1" thickBot="1" x14ac:dyDescent="0.6">
      <c r="A9" s="103"/>
      <c r="B9" s="103"/>
      <c r="C9" s="107" t="s">
        <v>405</v>
      </c>
      <c r="D9" s="176">
        <f>ROUNDDOWN(H59/3,)</f>
        <v>1266666</v>
      </c>
      <c r="E9" s="103" t="s">
        <v>400</v>
      </c>
      <c r="F9" s="396" t="s">
        <v>406</v>
      </c>
      <c r="G9" s="396"/>
      <c r="H9" s="396"/>
      <c r="I9" s="396"/>
      <c r="J9" s="396"/>
      <c r="M9" s="62" t="s">
        <v>194</v>
      </c>
      <c r="N9" s="63" t="s">
        <v>298</v>
      </c>
    </row>
    <row r="10" spans="1:14" ht="16.149999999999999" customHeight="1" thickBot="1" x14ac:dyDescent="0.6">
      <c r="J10" s="177"/>
    </row>
    <row r="11" spans="1:14" ht="16.149999999999999" customHeight="1" thickBot="1" x14ac:dyDescent="0.6">
      <c r="A11" s="103"/>
      <c r="B11" s="397" t="s">
        <v>322</v>
      </c>
      <c r="C11" s="397"/>
      <c r="D11" s="178">
        <v>20</v>
      </c>
      <c r="E11" s="103" t="s">
        <v>407</v>
      </c>
      <c r="F11" s="396" t="s">
        <v>408</v>
      </c>
      <c r="G11" s="396"/>
      <c r="H11" s="396"/>
      <c r="I11" s="396"/>
      <c r="J11" s="396"/>
      <c r="M11" s="62" t="s">
        <v>194</v>
      </c>
      <c r="N11" s="63" t="s">
        <v>409</v>
      </c>
    </row>
    <row r="12" spans="1:14" ht="16.149999999999999" customHeight="1" thickBot="1" x14ac:dyDescent="0.6">
      <c r="A12" s="103"/>
      <c r="B12" s="398" t="s">
        <v>410</v>
      </c>
      <c r="C12" s="399"/>
      <c r="D12" s="179">
        <v>0</v>
      </c>
      <c r="E12" s="103" t="s">
        <v>400</v>
      </c>
      <c r="F12" s="396" t="s">
        <v>371</v>
      </c>
      <c r="G12" s="396"/>
      <c r="H12" s="396"/>
      <c r="I12" s="180">
        <f>ROUNDDOWN(D11,1)</f>
        <v>20</v>
      </c>
      <c r="J12" s="69" t="s">
        <v>292</v>
      </c>
      <c r="M12" s="62" t="s">
        <v>194</v>
      </c>
      <c r="N12" s="63" t="s">
        <v>372</v>
      </c>
    </row>
    <row r="13" spans="1:14" ht="16.149999999999999" customHeight="1" thickBot="1" x14ac:dyDescent="0.6">
      <c r="A13" s="103"/>
      <c r="B13" s="103"/>
      <c r="C13" s="103"/>
      <c r="D13" s="104"/>
      <c r="E13" s="103"/>
      <c r="F13" s="103"/>
      <c r="G13" s="103"/>
      <c r="H13" s="103"/>
      <c r="I13" s="103"/>
      <c r="J13" s="113" t="s">
        <v>373</v>
      </c>
    </row>
    <row r="14" spans="1:14" ht="16.149999999999999" customHeight="1" x14ac:dyDescent="0.55000000000000004">
      <c r="B14" s="400" t="s">
        <v>374</v>
      </c>
      <c r="C14" s="401"/>
      <c r="D14" s="114" t="s">
        <v>375</v>
      </c>
      <c r="E14" s="115" t="s">
        <v>376</v>
      </c>
      <c r="F14" s="115" t="s">
        <v>269</v>
      </c>
      <c r="G14" s="116" t="s">
        <v>377</v>
      </c>
      <c r="H14" s="117" t="s">
        <v>378</v>
      </c>
      <c r="I14" s="118" t="s">
        <v>346</v>
      </c>
      <c r="J14" s="119" t="s">
        <v>270</v>
      </c>
    </row>
    <row r="15" spans="1:14" ht="16.149999999999999" customHeight="1" x14ac:dyDescent="0.55000000000000004">
      <c r="B15" s="402"/>
      <c r="C15" s="403"/>
      <c r="D15" s="126" t="s">
        <v>277</v>
      </c>
      <c r="E15" s="127">
        <v>2800000</v>
      </c>
      <c r="F15" s="181">
        <v>1</v>
      </c>
      <c r="G15" s="128" t="s">
        <v>380</v>
      </c>
      <c r="H15" s="123">
        <f t="shared" ref="H15:H58" si="0">E15*F15</f>
        <v>2800000</v>
      </c>
      <c r="I15" s="129">
        <v>3</v>
      </c>
      <c r="J15" s="130"/>
      <c r="M15" s="62" t="s">
        <v>194</v>
      </c>
      <c r="N15" s="63" t="s">
        <v>298</v>
      </c>
    </row>
    <row r="16" spans="1:14" ht="16.149999999999999" customHeight="1" x14ac:dyDescent="0.55000000000000004">
      <c r="B16" s="402"/>
      <c r="C16" s="403"/>
      <c r="D16" s="131" t="s">
        <v>382</v>
      </c>
      <c r="E16" s="132">
        <v>100000</v>
      </c>
      <c r="F16" s="182">
        <v>1</v>
      </c>
      <c r="G16" s="133" t="s">
        <v>383</v>
      </c>
      <c r="H16" s="123">
        <f t="shared" si="0"/>
        <v>100000</v>
      </c>
      <c r="I16" s="183">
        <v>12</v>
      </c>
      <c r="J16" s="136"/>
      <c r="M16" s="62" t="s">
        <v>194</v>
      </c>
      <c r="N16" s="63" t="s">
        <v>381</v>
      </c>
    </row>
    <row r="17" spans="2:10" ht="16.149999999999999" customHeight="1" x14ac:dyDescent="0.55000000000000004">
      <c r="B17" s="402"/>
      <c r="C17" s="403"/>
      <c r="D17" s="137" t="s">
        <v>384</v>
      </c>
      <c r="E17" s="138">
        <v>300000</v>
      </c>
      <c r="F17" s="184">
        <v>1</v>
      </c>
      <c r="G17" s="122" t="s">
        <v>383</v>
      </c>
      <c r="H17" s="123">
        <f t="shared" si="0"/>
        <v>300000</v>
      </c>
      <c r="I17" s="139">
        <v>13</v>
      </c>
      <c r="J17" s="140"/>
    </row>
    <row r="18" spans="2:10" ht="16.149999999999999" customHeight="1" x14ac:dyDescent="0.55000000000000004">
      <c r="B18" s="402"/>
      <c r="C18" s="403"/>
      <c r="D18" s="120" t="s">
        <v>385</v>
      </c>
      <c r="E18" s="138">
        <v>100000</v>
      </c>
      <c r="F18" s="185">
        <v>1</v>
      </c>
      <c r="G18" s="122" t="s">
        <v>383</v>
      </c>
      <c r="H18" s="123">
        <f t="shared" si="0"/>
        <v>100000</v>
      </c>
      <c r="I18" s="139">
        <v>14</v>
      </c>
      <c r="J18" s="125"/>
    </row>
    <row r="19" spans="2:10" ht="16.149999999999999" customHeight="1" x14ac:dyDescent="0.55000000000000004">
      <c r="B19" s="402"/>
      <c r="C19" s="403"/>
      <c r="D19" s="120" t="s">
        <v>386</v>
      </c>
      <c r="E19" s="138">
        <v>100000</v>
      </c>
      <c r="F19" s="185">
        <v>1</v>
      </c>
      <c r="G19" s="122" t="s">
        <v>383</v>
      </c>
      <c r="H19" s="123">
        <f t="shared" si="0"/>
        <v>100000</v>
      </c>
      <c r="I19" s="139">
        <v>15</v>
      </c>
      <c r="J19" s="125"/>
    </row>
    <row r="20" spans="2:10" ht="16.149999999999999" customHeight="1" x14ac:dyDescent="0.55000000000000004">
      <c r="B20" s="402"/>
      <c r="C20" s="403"/>
      <c r="D20" s="120" t="s">
        <v>387</v>
      </c>
      <c r="E20" s="138">
        <v>200000</v>
      </c>
      <c r="F20" s="185">
        <v>1</v>
      </c>
      <c r="G20" s="122" t="s">
        <v>383</v>
      </c>
      <c r="H20" s="123">
        <f t="shared" si="0"/>
        <v>200000</v>
      </c>
      <c r="I20" s="139">
        <v>16</v>
      </c>
      <c r="J20" s="125"/>
    </row>
    <row r="21" spans="2:10" ht="16.149999999999999" customHeight="1" x14ac:dyDescent="0.55000000000000004">
      <c r="B21" s="402"/>
      <c r="C21" s="403"/>
      <c r="D21" s="120" t="s">
        <v>388</v>
      </c>
      <c r="E21" s="138">
        <v>200000</v>
      </c>
      <c r="F21" s="185">
        <v>1</v>
      </c>
      <c r="G21" s="122" t="s">
        <v>383</v>
      </c>
      <c r="H21" s="123">
        <f t="shared" si="0"/>
        <v>200000</v>
      </c>
      <c r="I21" s="139">
        <v>17</v>
      </c>
      <c r="J21" s="125"/>
    </row>
    <row r="22" spans="2:10" ht="16.149999999999999" customHeight="1" x14ac:dyDescent="0.55000000000000004">
      <c r="B22" s="402"/>
      <c r="C22" s="403"/>
      <c r="D22" s="141"/>
      <c r="E22" s="143"/>
      <c r="F22" s="186"/>
      <c r="G22" s="144"/>
      <c r="H22" s="145">
        <f t="shared" si="0"/>
        <v>0</v>
      </c>
      <c r="I22" s="146"/>
      <c r="J22" s="125"/>
    </row>
    <row r="23" spans="2:10" ht="16.149999999999999" customHeight="1" x14ac:dyDescent="0.55000000000000004">
      <c r="B23" s="402"/>
      <c r="C23" s="403"/>
      <c r="D23" s="141"/>
      <c r="E23" s="143"/>
      <c r="F23" s="186"/>
      <c r="G23" s="144"/>
      <c r="H23" s="145">
        <f t="shared" si="0"/>
        <v>0</v>
      </c>
      <c r="I23" s="146"/>
      <c r="J23" s="125"/>
    </row>
    <row r="24" spans="2:10" ht="16.149999999999999" customHeight="1" x14ac:dyDescent="0.55000000000000004">
      <c r="B24" s="402"/>
      <c r="C24" s="403"/>
      <c r="D24" s="141"/>
      <c r="E24" s="143"/>
      <c r="F24" s="186"/>
      <c r="G24" s="144"/>
      <c r="H24" s="145">
        <f t="shared" si="0"/>
        <v>0</v>
      </c>
      <c r="I24" s="146"/>
      <c r="J24" s="125"/>
    </row>
    <row r="25" spans="2:10" ht="16.149999999999999" customHeight="1" x14ac:dyDescent="0.55000000000000004">
      <c r="B25" s="402"/>
      <c r="C25" s="403"/>
      <c r="D25" s="141"/>
      <c r="E25" s="143"/>
      <c r="F25" s="186"/>
      <c r="G25" s="144"/>
      <c r="H25" s="145">
        <f t="shared" si="0"/>
        <v>0</v>
      </c>
      <c r="I25" s="146"/>
      <c r="J25" s="125"/>
    </row>
    <row r="26" spans="2:10" ht="16.149999999999999" customHeight="1" x14ac:dyDescent="0.55000000000000004">
      <c r="B26" s="402"/>
      <c r="C26" s="403"/>
      <c r="D26" s="141"/>
      <c r="E26" s="143"/>
      <c r="F26" s="186"/>
      <c r="G26" s="144"/>
      <c r="H26" s="145">
        <f t="shared" si="0"/>
        <v>0</v>
      </c>
      <c r="I26" s="146"/>
      <c r="J26" s="125"/>
    </row>
    <row r="27" spans="2:10" ht="16.149999999999999" customHeight="1" x14ac:dyDescent="0.55000000000000004">
      <c r="B27" s="402"/>
      <c r="C27" s="403"/>
      <c r="D27" s="141"/>
      <c r="E27" s="143"/>
      <c r="F27" s="186"/>
      <c r="G27" s="144"/>
      <c r="H27" s="145">
        <f t="shared" si="0"/>
        <v>0</v>
      </c>
      <c r="I27" s="146"/>
      <c r="J27" s="125"/>
    </row>
    <row r="28" spans="2:10" ht="16.149999999999999" customHeight="1" x14ac:dyDescent="0.55000000000000004">
      <c r="B28" s="402"/>
      <c r="C28" s="403"/>
      <c r="D28" s="141"/>
      <c r="E28" s="143"/>
      <c r="F28" s="186"/>
      <c r="G28" s="144"/>
      <c r="H28" s="145">
        <f t="shared" si="0"/>
        <v>0</v>
      </c>
      <c r="I28" s="146"/>
      <c r="J28" s="125"/>
    </row>
    <row r="29" spans="2:10" ht="16.149999999999999" customHeight="1" x14ac:dyDescent="0.55000000000000004">
      <c r="B29" s="402"/>
      <c r="C29" s="403"/>
      <c r="D29" s="141"/>
      <c r="E29" s="143"/>
      <c r="F29" s="186"/>
      <c r="G29" s="144"/>
      <c r="H29" s="145">
        <f t="shared" si="0"/>
        <v>0</v>
      </c>
      <c r="I29" s="146"/>
      <c r="J29" s="125"/>
    </row>
    <row r="30" spans="2:10" ht="16.149999999999999" customHeight="1" x14ac:dyDescent="0.55000000000000004">
      <c r="B30" s="402"/>
      <c r="C30" s="403"/>
      <c r="D30" s="141"/>
      <c r="E30" s="143"/>
      <c r="F30" s="186"/>
      <c r="G30" s="144"/>
      <c r="H30" s="145">
        <f t="shared" si="0"/>
        <v>0</v>
      </c>
      <c r="I30" s="146"/>
      <c r="J30" s="125"/>
    </row>
    <row r="31" spans="2:10" ht="16.149999999999999" customHeight="1" x14ac:dyDescent="0.55000000000000004">
      <c r="B31" s="402"/>
      <c r="C31" s="403"/>
      <c r="D31" s="141"/>
      <c r="E31" s="143"/>
      <c r="F31" s="186"/>
      <c r="G31" s="144"/>
      <c r="H31" s="145">
        <f t="shared" si="0"/>
        <v>0</v>
      </c>
      <c r="I31" s="146"/>
      <c r="J31" s="125"/>
    </row>
    <row r="32" spans="2:10" ht="16.149999999999999" customHeight="1" x14ac:dyDescent="0.55000000000000004">
      <c r="B32" s="402"/>
      <c r="C32" s="403"/>
      <c r="D32" s="141"/>
      <c r="E32" s="143"/>
      <c r="F32" s="186"/>
      <c r="G32" s="144"/>
      <c r="H32" s="145">
        <f t="shared" si="0"/>
        <v>0</v>
      </c>
      <c r="I32" s="146"/>
      <c r="J32" s="125"/>
    </row>
    <row r="33" spans="2:14" ht="16.149999999999999" customHeight="1" x14ac:dyDescent="0.55000000000000004">
      <c r="B33" s="402"/>
      <c r="C33" s="403"/>
      <c r="D33" s="141"/>
      <c r="E33" s="143"/>
      <c r="F33" s="186"/>
      <c r="G33" s="144"/>
      <c r="H33" s="145">
        <f t="shared" si="0"/>
        <v>0</v>
      </c>
      <c r="I33" s="146"/>
      <c r="J33" s="125"/>
    </row>
    <row r="34" spans="2:14" ht="16.149999999999999" customHeight="1" x14ac:dyDescent="0.55000000000000004">
      <c r="B34" s="402"/>
      <c r="C34" s="403"/>
      <c r="D34" s="141"/>
      <c r="E34" s="143"/>
      <c r="F34" s="186"/>
      <c r="G34" s="144"/>
      <c r="H34" s="145">
        <f t="shared" si="0"/>
        <v>0</v>
      </c>
      <c r="I34" s="146"/>
      <c r="J34" s="125"/>
    </row>
    <row r="35" spans="2:14" ht="16.149999999999999" customHeight="1" x14ac:dyDescent="0.55000000000000004">
      <c r="B35" s="402"/>
      <c r="C35" s="403"/>
      <c r="D35" s="141"/>
      <c r="E35" s="143"/>
      <c r="F35" s="186"/>
      <c r="G35" s="144"/>
      <c r="H35" s="145">
        <f t="shared" si="0"/>
        <v>0</v>
      </c>
      <c r="I35" s="146"/>
      <c r="J35" s="125"/>
    </row>
    <row r="36" spans="2:14" ht="16.149999999999999" customHeight="1" x14ac:dyDescent="0.55000000000000004">
      <c r="B36" s="402"/>
      <c r="C36" s="403"/>
      <c r="D36" s="147"/>
      <c r="E36" s="143"/>
      <c r="F36" s="186"/>
      <c r="G36" s="148"/>
      <c r="H36" s="145">
        <f t="shared" si="0"/>
        <v>0</v>
      </c>
      <c r="I36" s="149"/>
      <c r="J36" s="130"/>
    </row>
    <row r="37" spans="2:14" ht="16.149999999999999" customHeight="1" x14ac:dyDescent="0.55000000000000004">
      <c r="B37" s="402"/>
      <c r="C37" s="403"/>
      <c r="D37" s="150"/>
      <c r="E37" s="143"/>
      <c r="F37" s="186"/>
      <c r="G37" s="187"/>
      <c r="H37" s="152">
        <f t="shared" si="0"/>
        <v>0</v>
      </c>
      <c r="I37" s="188"/>
      <c r="J37" s="136"/>
      <c r="M37" s="62" t="s">
        <v>194</v>
      </c>
      <c r="N37" s="63" t="s">
        <v>298</v>
      </c>
    </row>
    <row r="38" spans="2:14" ht="16.149999999999999" customHeight="1" x14ac:dyDescent="0.55000000000000004">
      <c r="B38" s="402"/>
      <c r="C38" s="403"/>
      <c r="D38" s="154"/>
      <c r="E38" s="143"/>
      <c r="F38" s="186"/>
      <c r="G38" s="144"/>
      <c r="H38" s="145">
        <f t="shared" si="0"/>
        <v>0</v>
      </c>
      <c r="I38" s="155"/>
      <c r="J38" s="140"/>
    </row>
    <row r="39" spans="2:14" ht="16.149999999999999" customHeight="1" x14ac:dyDescent="0.55000000000000004">
      <c r="B39" s="402"/>
      <c r="C39" s="403"/>
      <c r="D39" s="141"/>
      <c r="E39" s="143"/>
      <c r="F39" s="186"/>
      <c r="G39" s="144"/>
      <c r="H39" s="145">
        <f t="shared" si="0"/>
        <v>0</v>
      </c>
      <c r="I39" s="146"/>
      <c r="J39" s="125"/>
    </row>
    <row r="40" spans="2:14" ht="16.149999999999999" customHeight="1" x14ac:dyDescent="0.55000000000000004">
      <c r="B40" s="402"/>
      <c r="C40" s="403"/>
      <c r="D40" s="141"/>
      <c r="E40" s="143"/>
      <c r="F40" s="186"/>
      <c r="G40" s="144"/>
      <c r="H40" s="145">
        <f t="shared" si="0"/>
        <v>0</v>
      </c>
      <c r="I40" s="146"/>
      <c r="J40" s="125"/>
    </row>
    <row r="41" spans="2:14" ht="16.149999999999999" customHeight="1" x14ac:dyDescent="0.55000000000000004">
      <c r="B41" s="402"/>
      <c r="C41" s="403"/>
      <c r="D41" s="141"/>
      <c r="E41" s="143"/>
      <c r="F41" s="186"/>
      <c r="G41" s="144"/>
      <c r="H41" s="145">
        <f t="shared" si="0"/>
        <v>0</v>
      </c>
      <c r="I41" s="146"/>
      <c r="J41" s="125"/>
    </row>
    <row r="42" spans="2:14" ht="16.149999999999999" customHeight="1" x14ac:dyDescent="0.55000000000000004">
      <c r="B42" s="402"/>
      <c r="C42" s="403"/>
      <c r="D42" s="141"/>
      <c r="E42" s="143"/>
      <c r="F42" s="186"/>
      <c r="G42" s="144"/>
      <c r="H42" s="145">
        <f t="shared" si="0"/>
        <v>0</v>
      </c>
      <c r="I42" s="146"/>
      <c r="J42" s="125"/>
    </row>
    <row r="43" spans="2:14" ht="16.149999999999999" customHeight="1" x14ac:dyDescent="0.55000000000000004">
      <c r="B43" s="402"/>
      <c r="C43" s="403"/>
      <c r="D43" s="141"/>
      <c r="E43" s="143"/>
      <c r="F43" s="186"/>
      <c r="G43" s="144"/>
      <c r="H43" s="145">
        <f t="shared" si="0"/>
        <v>0</v>
      </c>
      <c r="I43" s="146"/>
      <c r="J43" s="125"/>
    </row>
    <row r="44" spans="2:14" ht="16.149999999999999" customHeight="1" x14ac:dyDescent="0.55000000000000004">
      <c r="B44" s="402"/>
      <c r="C44" s="403"/>
      <c r="D44" s="141"/>
      <c r="E44" s="143"/>
      <c r="F44" s="186"/>
      <c r="G44" s="144"/>
      <c r="H44" s="145">
        <f t="shared" si="0"/>
        <v>0</v>
      </c>
      <c r="I44" s="146"/>
      <c r="J44" s="125"/>
    </row>
    <row r="45" spans="2:14" ht="16.149999999999999" customHeight="1" x14ac:dyDescent="0.55000000000000004">
      <c r="B45" s="402"/>
      <c r="C45" s="403"/>
      <c r="D45" s="141"/>
      <c r="E45" s="143"/>
      <c r="F45" s="186"/>
      <c r="G45" s="144"/>
      <c r="H45" s="145">
        <f t="shared" si="0"/>
        <v>0</v>
      </c>
      <c r="I45" s="146"/>
      <c r="J45" s="125"/>
    </row>
    <row r="46" spans="2:14" ht="16.149999999999999" customHeight="1" x14ac:dyDescent="0.55000000000000004">
      <c r="B46" s="402"/>
      <c r="C46" s="403"/>
      <c r="D46" s="141"/>
      <c r="E46" s="143"/>
      <c r="F46" s="186"/>
      <c r="G46" s="144"/>
      <c r="H46" s="145">
        <f t="shared" si="0"/>
        <v>0</v>
      </c>
      <c r="I46" s="146"/>
      <c r="J46" s="125"/>
    </row>
    <row r="47" spans="2:14" ht="16.149999999999999" customHeight="1" x14ac:dyDescent="0.55000000000000004">
      <c r="B47" s="402"/>
      <c r="C47" s="403"/>
      <c r="D47" s="141"/>
      <c r="E47" s="143"/>
      <c r="F47" s="186"/>
      <c r="G47" s="144"/>
      <c r="H47" s="145">
        <f t="shared" si="0"/>
        <v>0</v>
      </c>
      <c r="I47" s="146"/>
      <c r="J47" s="125"/>
    </row>
    <row r="48" spans="2:14" ht="16.149999999999999" customHeight="1" x14ac:dyDescent="0.55000000000000004">
      <c r="B48" s="402"/>
      <c r="C48" s="403"/>
      <c r="D48" s="141"/>
      <c r="E48" s="143"/>
      <c r="F48" s="186"/>
      <c r="G48" s="144"/>
      <c r="H48" s="145">
        <f t="shared" si="0"/>
        <v>0</v>
      </c>
      <c r="I48" s="146"/>
      <c r="J48" s="125"/>
    </row>
    <row r="49" spans="2:14" ht="16.149999999999999" customHeight="1" x14ac:dyDescent="0.55000000000000004">
      <c r="B49" s="402"/>
      <c r="C49" s="403"/>
      <c r="D49" s="141"/>
      <c r="E49" s="143"/>
      <c r="F49" s="186"/>
      <c r="G49" s="144"/>
      <c r="H49" s="145">
        <f t="shared" si="0"/>
        <v>0</v>
      </c>
      <c r="I49" s="146"/>
      <c r="J49" s="125"/>
    </row>
    <row r="50" spans="2:14" ht="16.149999999999999" customHeight="1" x14ac:dyDescent="0.55000000000000004">
      <c r="B50" s="402"/>
      <c r="C50" s="403"/>
      <c r="D50" s="141"/>
      <c r="E50" s="143"/>
      <c r="F50" s="186"/>
      <c r="G50" s="144"/>
      <c r="H50" s="145">
        <f t="shared" si="0"/>
        <v>0</v>
      </c>
      <c r="I50" s="146"/>
      <c r="J50" s="125"/>
    </row>
    <row r="51" spans="2:14" ht="16.149999999999999" customHeight="1" x14ac:dyDescent="0.55000000000000004">
      <c r="B51" s="402"/>
      <c r="C51" s="403"/>
      <c r="D51" s="141"/>
      <c r="E51" s="143"/>
      <c r="F51" s="186"/>
      <c r="G51" s="144"/>
      <c r="H51" s="145">
        <f t="shared" si="0"/>
        <v>0</v>
      </c>
      <c r="I51" s="146"/>
      <c r="J51" s="125"/>
    </row>
    <row r="52" spans="2:14" ht="16.149999999999999" customHeight="1" x14ac:dyDescent="0.55000000000000004">
      <c r="B52" s="402"/>
      <c r="C52" s="403"/>
      <c r="D52" s="141"/>
      <c r="E52" s="143"/>
      <c r="F52" s="186"/>
      <c r="G52" s="144"/>
      <c r="H52" s="145">
        <f t="shared" si="0"/>
        <v>0</v>
      </c>
      <c r="I52" s="146"/>
      <c r="J52" s="125"/>
    </row>
    <row r="53" spans="2:14" ht="16.149999999999999" customHeight="1" x14ac:dyDescent="0.55000000000000004">
      <c r="B53" s="402"/>
      <c r="C53" s="403"/>
      <c r="D53" s="141"/>
      <c r="E53" s="143"/>
      <c r="F53" s="186"/>
      <c r="G53" s="144"/>
      <c r="H53" s="145">
        <f t="shared" si="0"/>
        <v>0</v>
      </c>
      <c r="I53" s="146"/>
      <c r="J53" s="125"/>
    </row>
    <row r="54" spans="2:14" ht="16.149999999999999" customHeight="1" x14ac:dyDescent="0.55000000000000004">
      <c r="B54" s="402"/>
      <c r="C54" s="403"/>
      <c r="D54" s="141"/>
      <c r="E54" s="143"/>
      <c r="F54" s="186"/>
      <c r="G54" s="144"/>
      <c r="H54" s="145">
        <f t="shared" si="0"/>
        <v>0</v>
      </c>
      <c r="I54" s="146"/>
      <c r="J54" s="125"/>
    </row>
    <row r="55" spans="2:14" ht="16.149999999999999" customHeight="1" x14ac:dyDescent="0.55000000000000004">
      <c r="B55" s="402"/>
      <c r="C55" s="403"/>
      <c r="D55" s="141"/>
      <c r="E55" s="143"/>
      <c r="F55" s="186"/>
      <c r="G55" s="144"/>
      <c r="H55" s="145">
        <f t="shared" si="0"/>
        <v>0</v>
      </c>
      <c r="I55" s="146"/>
      <c r="J55" s="125"/>
    </row>
    <row r="56" spans="2:14" ht="16.149999999999999" customHeight="1" x14ac:dyDescent="0.55000000000000004">
      <c r="B56" s="402"/>
      <c r="C56" s="403"/>
      <c r="D56" s="141"/>
      <c r="E56" s="143"/>
      <c r="F56" s="186"/>
      <c r="G56" s="144"/>
      <c r="H56" s="145">
        <f t="shared" si="0"/>
        <v>0</v>
      </c>
      <c r="I56" s="146"/>
      <c r="J56" s="125"/>
    </row>
    <row r="57" spans="2:14" ht="16.149999999999999" customHeight="1" x14ac:dyDescent="0.55000000000000004">
      <c r="B57" s="402"/>
      <c r="C57" s="403"/>
      <c r="D57" s="147"/>
      <c r="E57" s="143"/>
      <c r="F57" s="186"/>
      <c r="G57" s="148"/>
      <c r="H57" s="189">
        <f t="shared" si="0"/>
        <v>0</v>
      </c>
      <c r="I57" s="149"/>
      <c r="J57" s="130"/>
    </row>
    <row r="58" spans="2:14" ht="16.149999999999999" customHeight="1" thickBot="1" x14ac:dyDescent="0.6">
      <c r="B58" s="404"/>
      <c r="C58" s="405"/>
      <c r="D58" s="156"/>
      <c r="E58" s="143"/>
      <c r="F58" s="186"/>
      <c r="G58" s="190"/>
      <c r="H58" s="191">
        <f t="shared" si="0"/>
        <v>0</v>
      </c>
      <c r="I58" s="192"/>
      <c r="J58" s="160"/>
      <c r="M58" s="62"/>
      <c r="N58" s="63"/>
    </row>
    <row r="59" spans="2:14" ht="16.149999999999999" customHeight="1" thickBot="1" x14ac:dyDescent="0.6">
      <c r="B59" s="411" t="s">
        <v>389</v>
      </c>
      <c r="C59" s="412"/>
      <c r="D59" s="193"/>
      <c r="E59" s="162"/>
      <c r="F59" s="162"/>
      <c r="G59" s="163"/>
      <c r="H59" s="194">
        <f>SUM(H15:H58)</f>
        <v>3800000</v>
      </c>
      <c r="I59" s="165"/>
      <c r="J59" s="166"/>
      <c r="M59" s="62" t="s">
        <v>194</v>
      </c>
      <c r="N59" s="63" t="s">
        <v>298</v>
      </c>
    </row>
    <row r="60" spans="2:14" ht="16.149999999999999" customHeight="1" thickBot="1" x14ac:dyDescent="0.6">
      <c r="B60" s="408" t="s">
        <v>390</v>
      </c>
      <c r="C60" s="409"/>
      <c r="D60" s="195"/>
      <c r="E60" s="196"/>
      <c r="F60" s="196"/>
      <c r="G60" s="197"/>
      <c r="H60" s="198">
        <f>H59*0.1</f>
        <v>380000</v>
      </c>
      <c r="I60" s="199"/>
      <c r="J60" s="200"/>
      <c r="M60" s="62" t="s">
        <v>194</v>
      </c>
      <c r="N60" s="63" t="s">
        <v>298</v>
      </c>
    </row>
    <row r="61" spans="2:14" ht="16.149999999999999" customHeight="1" thickBot="1" x14ac:dyDescent="0.6">
      <c r="B61" s="408" t="s">
        <v>391</v>
      </c>
      <c r="C61" s="409"/>
      <c r="D61" s="193"/>
      <c r="E61" s="201"/>
      <c r="F61" s="201"/>
      <c r="G61" s="202"/>
      <c r="H61" s="194">
        <f>H59+H60</f>
        <v>4180000</v>
      </c>
      <c r="I61" s="203"/>
      <c r="J61" s="204"/>
      <c r="M61" s="62" t="s">
        <v>194</v>
      </c>
      <c r="N61" s="63" t="s">
        <v>392</v>
      </c>
    </row>
    <row r="62" spans="2:14" ht="16.149999999999999" customHeight="1" x14ac:dyDescent="0.55000000000000004"/>
    <row r="63" spans="2:14" ht="16.149999999999999" customHeight="1" x14ac:dyDescent="0.55000000000000004">
      <c r="B63" s="45" t="s">
        <v>393</v>
      </c>
      <c r="D63" s="45"/>
      <c r="J63" s="45"/>
      <c r="M63" s="45"/>
    </row>
    <row r="64" spans="2:14" ht="16.149999999999999" customHeight="1" x14ac:dyDescent="0.55000000000000004">
      <c r="B64" s="168" t="s">
        <v>394</v>
      </c>
      <c r="D64" s="45"/>
      <c r="J64" s="45"/>
      <c r="M64" s="45"/>
    </row>
    <row r="65" spans="2:13" ht="16.149999999999999" customHeight="1" x14ac:dyDescent="0.55000000000000004">
      <c r="B65" s="45" t="s">
        <v>395</v>
      </c>
      <c r="D65" s="45"/>
      <c r="J65" s="45"/>
      <c r="M65" s="45"/>
    </row>
    <row r="66" spans="2:13" ht="16.149999999999999" customHeight="1" x14ac:dyDescent="0.55000000000000004">
      <c r="D66" s="45"/>
      <c r="J66" s="45"/>
      <c r="M66" s="45"/>
    </row>
    <row r="67" spans="2:13" ht="16.149999999999999" customHeight="1" x14ac:dyDescent="0.55000000000000004"/>
    <row r="68" spans="2:13" ht="16.149999999999999" customHeight="1" x14ac:dyDescent="0.55000000000000004"/>
    <row r="69" spans="2:13" ht="16.149999999999999" customHeight="1" x14ac:dyDescent="0.55000000000000004"/>
    <row r="70" spans="2:13" ht="16.149999999999999" customHeight="1" x14ac:dyDescent="0.55000000000000004"/>
    <row r="71" spans="2:13" ht="16.149999999999999" customHeight="1" x14ac:dyDescent="0.55000000000000004"/>
  </sheetData>
  <mergeCells count="13">
    <mergeCell ref="B61:C61"/>
    <mergeCell ref="A1:B1"/>
    <mergeCell ref="C1:J1"/>
    <mergeCell ref="C6:E6"/>
    <mergeCell ref="F7:J8"/>
    <mergeCell ref="F9:J9"/>
    <mergeCell ref="B11:C11"/>
    <mergeCell ref="F11:J11"/>
    <mergeCell ref="B12:C12"/>
    <mergeCell ref="F12:H12"/>
    <mergeCell ref="B14:C58"/>
    <mergeCell ref="B59:C59"/>
    <mergeCell ref="B60:C60"/>
  </mergeCells>
  <phoneticPr fontId="16"/>
  <dataValidations count="1">
    <dataValidation type="list" allowBlank="1" showInputMessage="1" showErrorMessage="1" sqref="D3" xr:uid="{ED9952F4-FED3-4CFA-9B2D-A632695AB309}">
      <formula1>"業務・産業用,家庭用"</formula1>
    </dataValidation>
  </dataValidations>
  <pageMargins left="0.7" right="0.7" top="0.75" bottom="0.75" header="0.3" footer="0.3"/>
  <pageSetup paperSize="9" scale="33"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499984740745262"/>
  </sheetPr>
  <dimension ref="A1:BH3"/>
  <sheetViews>
    <sheetView zoomScale="85" zoomScaleNormal="85" workbookViewId="0">
      <selection activeCell="B6" sqref="B6"/>
    </sheetView>
  </sheetViews>
  <sheetFormatPr defaultRowHeight="18" x14ac:dyDescent="0.55000000000000004"/>
  <cols>
    <col min="4" max="4" width="16.75" bestFit="1" customWidth="1"/>
    <col min="5" max="5" width="14.83203125" customWidth="1"/>
    <col min="6" max="6" width="13.75" customWidth="1"/>
    <col min="7" max="8" width="10.75" bestFit="1" customWidth="1"/>
  </cols>
  <sheetData>
    <row r="1" spans="1:60" x14ac:dyDescent="0.55000000000000004">
      <c r="A1" t="s">
        <v>15</v>
      </c>
      <c r="B1" t="s">
        <v>45</v>
      </c>
      <c r="C1" t="s">
        <v>98</v>
      </c>
      <c r="D1" t="s">
        <v>13</v>
      </c>
      <c r="E1" t="s">
        <v>101</v>
      </c>
      <c r="F1" t="s">
        <v>22</v>
      </c>
      <c r="G1" t="s">
        <v>82</v>
      </c>
      <c r="H1" t="s">
        <v>186</v>
      </c>
      <c r="I1" t="s">
        <v>102</v>
      </c>
      <c r="J1" t="s">
        <v>103</v>
      </c>
      <c r="K1" t="s">
        <v>104</v>
      </c>
      <c r="L1" t="s">
        <v>105</v>
      </c>
      <c r="M1" t="s">
        <v>106</v>
      </c>
      <c r="N1" t="s">
        <v>107</v>
      </c>
      <c r="O1" t="s">
        <v>108</v>
      </c>
      <c r="P1" t="s">
        <v>109</v>
      </c>
      <c r="Q1" t="s">
        <v>41</v>
      </c>
      <c r="R1" t="s">
        <v>111</v>
      </c>
      <c r="S1" t="s">
        <v>112</v>
      </c>
      <c r="T1" t="s">
        <v>113</v>
      </c>
      <c r="U1" t="s">
        <v>114</v>
      </c>
      <c r="V1" t="s">
        <v>116</v>
      </c>
      <c r="W1" t="s">
        <v>10</v>
      </c>
      <c r="X1" t="s">
        <v>81</v>
      </c>
      <c r="Y1" t="s">
        <v>139</v>
      </c>
      <c r="AG1" t="s">
        <v>99</v>
      </c>
      <c r="AH1" t="s">
        <v>117</v>
      </c>
      <c r="AL1" t="s">
        <v>41</v>
      </c>
      <c r="AP1" t="s">
        <v>143</v>
      </c>
      <c r="AS1" t="s">
        <v>118</v>
      </c>
      <c r="AT1" t="s">
        <v>119</v>
      </c>
      <c r="AU1" t="s">
        <v>121</v>
      </c>
      <c r="AX1" t="s">
        <v>30</v>
      </c>
      <c r="AY1" t="s">
        <v>117</v>
      </c>
      <c r="BA1" t="s">
        <v>41</v>
      </c>
      <c r="BE1" t="s">
        <v>125</v>
      </c>
      <c r="BF1" t="s">
        <v>127</v>
      </c>
      <c r="BG1" t="s">
        <v>122</v>
      </c>
      <c r="BH1" t="s">
        <v>128</v>
      </c>
    </row>
    <row r="2" spans="1:60" x14ac:dyDescent="0.55000000000000004">
      <c r="Y2" t="s">
        <v>134</v>
      </c>
      <c r="Z2" t="s">
        <v>135</v>
      </c>
      <c r="AA2" t="s">
        <v>136</v>
      </c>
      <c r="AB2" t="s">
        <v>137</v>
      </c>
      <c r="AC2" t="s">
        <v>87</v>
      </c>
      <c r="AD2" t="s">
        <v>59</v>
      </c>
      <c r="AE2" t="s">
        <v>138</v>
      </c>
      <c r="AF2" t="s">
        <v>52</v>
      </c>
      <c r="AH2" t="s">
        <v>23</v>
      </c>
      <c r="AI2" t="s">
        <v>55</v>
      </c>
      <c r="AJ2" t="s">
        <v>56</v>
      </c>
      <c r="AK2" t="s">
        <v>44</v>
      </c>
      <c r="AL2" t="s">
        <v>23</v>
      </c>
      <c r="AM2" t="s">
        <v>55</v>
      </c>
      <c r="AN2" t="s">
        <v>56</v>
      </c>
      <c r="AO2" t="s">
        <v>44</v>
      </c>
      <c r="AP2" t="s">
        <v>117</v>
      </c>
      <c r="AQ2" t="s">
        <v>41</v>
      </c>
      <c r="AR2" t="s">
        <v>21</v>
      </c>
      <c r="AV2" t="s">
        <v>156</v>
      </c>
      <c r="AW2" t="s">
        <v>92</v>
      </c>
      <c r="AY2" t="s">
        <v>123</v>
      </c>
      <c r="AZ2" t="s">
        <v>33</v>
      </c>
      <c r="BA2" t="s">
        <v>100</v>
      </c>
      <c r="BB2" t="s">
        <v>71</v>
      </c>
      <c r="BC2" t="s">
        <v>37</v>
      </c>
      <c r="BD2" t="s">
        <v>124</v>
      </c>
    </row>
    <row r="3" spans="1:60" x14ac:dyDescent="0.55000000000000004">
      <c r="A3" t="str">
        <f>記載例・様式１!E6</f>
        <v>静岡県静岡市葵区追手町●ー●</v>
      </c>
      <c r="B3" t="str">
        <f>記載例・様式１!E7</f>
        <v>再エネ促進株式会社</v>
      </c>
      <c r="C3" t="str">
        <f>記載例・様式１!E8</f>
        <v>代表取締役　　静岡　太郎</v>
      </c>
      <c r="D3" s="41">
        <f>記載例・様式１!D15</f>
        <v>3260000</v>
      </c>
      <c r="E3" s="41" t="str">
        <f>記載例・様式１!D16</f>
        <v>令和 ５ 年 ８ 月 ● 日</v>
      </c>
      <c r="F3" t="str">
        <f>記載例・様式１!D17</f>
        <v>令和 ５ 年 12 月 28 日</v>
      </c>
      <c r="G3" s="41">
        <f>記載例・様式１!D18</f>
        <v>15180000</v>
      </c>
      <c r="H3" s="41">
        <f>記載例・様式１!D19</f>
        <v>13800000</v>
      </c>
      <c r="I3" t="str">
        <f>記載例・様式１!D20</f>
        <v>〒420-8601</v>
      </c>
      <c r="J3" t="str">
        <f>記載例・様式１!D21</f>
        <v>静岡県静岡市葵区追手町●ー●</v>
      </c>
      <c r="K3" t="str">
        <f>記載例・様式１!D22</f>
        <v>●●事業所　再エネ促進課</v>
      </c>
      <c r="L3" t="str">
        <f>記載例・様式１!D23</f>
        <v>静岡　花子</v>
      </c>
      <c r="M3" t="str">
        <f>記載例・様式１!D24</f>
        <v>054-●●●-●●●●</v>
      </c>
      <c r="N3" t="str">
        <f>記載例・様式１!G24</f>
        <v>054-●●●-●●●●</v>
      </c>
      <c r="O3" t="str">
        <f>記載例・様式１!D25</f>
        <v>●●●●●＠●●●●</v>
      </c>
      <c r="P3" t="str">
        <f>記載例・別紙１事業計画書①!C4</f>
        <v>■</v>
      </c>
      <c r="Q3" t="str">
        <f>記載例・別紙１事業計画書①!F4</f>
        <v>■</v>
      </c>
      <c r="R3" t="str">
        <f>記載例・別紙１事業計画書①!C5</f>
        <v>■</v>
      </c>
      <c r="S3" t="str">
        <f>記載例・別紙１事業計画書①!C6</f>
        <v>■</v>
      </c>
      <c r="T3" t="str">
        <f>記載例・別紙１事業計画書①!C7</f>
        <v>■</v>
      </c>
      <c r="U3" t="str">
        <f>記載例・別紙１事業計画書①!C8</f>
        <v>■</v>
      </c>
      <c r="V3" t="str">
        <f>記載例・別紙１事業計画書①!C14</f>
        <v>再エネ促進株式会社　●●事業所</v>
      </c>
      <c r="W3" t="str">
        <f>記載例・別紙１事業計画書①!C15</f>
        <v>静岡県静岡市葵区追手町●ー●</v>
      </c>
      <c r="X3" t="str">
        <f>記載例・別紙１事業計画書①!C16</f>
        <v>申請者に同じ</v>
      </c>
      <c r="Y3" t="str">
        <f>記載例・別紙１事業計画書①!C20</f>
        <v>■</v>
      </c>
      <c r="Z3" t="str">
        <f>記載例・別紙１事業計画書①!C21</f>
        <v>□</v>
      </c>
      <c r="AA3" t="str">
        <f>記載例・別紙１事業計画書①!C22</f>
        <v>□</v>
      </c>
      <c r="AB3" t="str">
        <f>記載例・別紙１事業計画書①!C23</f>
        <v>□</v>
      </c>
      <c r="AC3" t="str">
        <f>記載例・別紙１事業計画書①!C24</f>
        <v>□</v>
      </c>
      <c r="AD3" t="str">
        <f>記載例・別紙１事業計画書①!C25</f>
        <v>□</v>
      </c>
      <c r="AE3" t="str">
        <f>記載例・別紙１事業計画書①!C26</f>
        <v>□</v>
      </c>
      <c r="AF3" t="str">
        <f>記載例・別紙１事業計画書①!C27</f>
        <v>□</v>
      </c>
      <c r="AG3" t="str">
        <f>記載例・別紙１事業計画書①!C28</f>
        <v>■</v>
      </c>
      <c r="AH3" t="str">
        <f>記載例・別紙１事業計画書②!C4</f>
        <v>□</v>
      </c>
      <c r="AI3" t="str">
        <f>記載例・別紙１事業計画書②!E4</f>
        <v>▲▲▲株式会社</v>
      </c>
      <c r="AJ3" t="str">
        <f>記載例・別紙１事業計画書②!G4</f>
        <v>ABCDE-12345</v>
      </c>
      <c r="AK3">
        <f>記載例・別紙１事業計画書②!I4</f>
        <v>50</v>
      </c>
      <c r="AL3" t="str">
        <f>記載例・別紙１事業計画書②!C6</f>
        <v>□</v>
      </c>
      <c r="AM3" t="str">
        <f>記載例・別紙１事業計画書②!D6</f>
        <v>●●●株式会社</v>
      </c>
      <c r="AN3" t="str">
        <f>記載例・別紙１事業計画書②!G6</f>
        <v>12345-ABCDE</v>
      </c>
      <c r="AO3">
        <f>記載例・別紙１事業計画書②!I6</f>
        <v>20</v>
      </c>
      <c r="AP3" s="41">
        <f>記載例・別紙１事業計画書②!F14</f>
        <v>10000000</v>
      </c>
      <c r="AQ3" s="41">
        <f>記載例・別紙１事業計画書②!F16</f>
        <v>3800000</v>
      </c>
      <c r="AR3" s="41">
        <f>記載例・別紙１事業計画書②!F18</f>
        <v>13800000</v>
      </c>
      <c r="AS3" t="str">
        <f>記載例・別紙１事業計画書②!C22</f>
        <v>□</v>
      </c>
      <c r="AT3" t="str">
        <f>記載例・別紙１事業計画書②!C23</f>
        <v>■</v>
      </c>
      <c r="AU3" t="str">
        <f>記載例・別紙１事業計画書②!C24</f>
        <v>□</v>
      </c>
      <c r="AV3">
        <f>記載例・別紙１事業計画書②!G24</f>
        <v>0</v>
      </c>
      <c r="AW3">
        <f>記載例・別紙１事業計画書②!G25</f>
        <v>0</v>
      </c>
      <c r="AX3" t="str">
        <f>記載例・別紙１事業計画書②!C26</f>
        <v>■</v>
      </c>
      <c r="AY3">
        <f>記載例・別紙１事業計画書②!C31</f>
        <v>2000000</v>
      </c>
      <c r="AZ3">
        <f>記載例・別紙１事業計画書②!G31</f>
        <v>50</v>
      </c>
      <c r="BA3">
        <f>記載例・別紙１事業計画書②!C32</f>
        <v>1260000</v>
      </c>
      <c r="BB3">
        <f>記載例・別紙１事業計画書②!I32</f>
        <v>20</v>
      </c>
      <c r="BC3" t="str">
        <f>記載例・別紙１事業計画書②!I33</f>
        <v>　　　　</v>
      </c>
      <c r="BD3">
        <f>記載例・別紙１事業計画書②!C34</f>
        <v>1266666</v>
      </c>
      <c r="BE3">
        <f>記載例・別紙１事業計画書②!C35</f>
        <v>3260000</v>
      </c>
      <c r="BF3">
        <f>記載例・別紙１事業計画書②!F40</f>
        <v>19000</v>
      </c>
      <c r="BG3">
        <f>記載例・別紙１事業計画書②!F41</f>
        <v>20000</v>
      </c>
      <c r="BH3">
        <f>記載例・別紙１事業計画書②!F42</f>
        <v>0</v>
      </c>
    </row>
  </sheetData>
  <phoneticPr fontId="1" type="Hiragan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1"/>
  <sheetViews>
    <sheetView workbookViewId="0">
      <selection activeCell="A5" sqref="A5:B10"/>
    </sheetView>
  </sheetViews>
  <sheetFormatPr defaultRowHeight="18" x14ac:dyDescent="0.55000000000000004"/>
  <cols>
    <col min="1" max="2" width="8.75" customWidth="1"/>
    <col min="3" max="3" width="3.75" customWidth="1"/>
    <col min="4" max="4" width="13.08203125" customWidth="1"/>
    <col min="5" max="5" width="11.25" customWidth="1"/>
    <col min="6" max="6" width="3.75" customWidth="1"/>
    <col min="7" max="7" width="13.75" customWidth="1"/>
    <col min="8" max="8" width="17.5" customWidth="1"/>
  </cols>
  <sheetData>
    <row r="1" spans="1:9" x14ac:dyDescent="0.55000000000000004">
      <c r="A1" t="s">
        <v>35</v>
      </c>
    </row>
    <row r="2" spans="1:9" x14ac:dyDescent="0.55000000000000004">
      <c r="A2" s="214" t="s">
        <v>38</v>
      </c>
      <c r="B2" s="214"/>
      <c r="C2" s="214"/>
      <c r="D2" s="214"/>
      <c r="E2" s="214"/>
      <c r="F2" s="214"/>
      <c r="G2" s="214"/>
      <c r="H2" s="214"/>
    </row>
    <row r="3" spans="1:9" x14ac:dyDescent="0.55000000000000004">
      <c r="A3" s="229" t="s">
        <v>4</v>
      </c>
      <c r="B3" s="229"/>
    </row>
    <row r="4" spans="1:9" x14ac:dyDescent="0.55000000000000004">
      <c r="A4" s="215" t="s">
        <v>14</v>
      </c>
      <c r="B4" s="215"/>
      <c r="C4" s="14" t="s">
        <v>79</v>
      </c>
      <c r="D4" s="230" t="s">
        <v>76</v>
      </c>
      <c r="E4" s="231"/>
      <c r="F4" s="14" t="s">
        <v>79</v>
      </c>
      <c r="G4" s="230" t="s">
        <v>41</v>
      </c>
      <c r="H4" s="231"/>
    </row>
    <row r="5" spans="1:9" x14ac:dyDescent="0.55000000000000004">
      <c r="A5" s="243" t="s">
        <v>141</v>
      </c>
      <c r="B5" s="244"/>
      <c r="C5" s="14" t="s">
        <v>79</v>
      </c>
      <c r="D5" s="230" t="s">
        <v>28</v>
      </c>
      <c r="E5" s="230"/>
      <c r="F5" s="230"/>
      <c r="G5" s="230"/>
      <c r="H5" s="231"/>
    </row>
    <row r="6" spans="1:9" x14ac:dyDescent="0.55000000000000004">
      <c r="A6" s="245"/>
      <c r="B6" s="246"/>
      <c r="C6" s="14" t="s">
        <v>79</v>
      </c>
      <c r="D6" s="230" t="s">
        <v>43</v>
      </c>
      <c r="E6" s="230"/>
      <c r="F6" s="230"/>
      <c r="G6" s="230"/>
      <c r="H6" s="231"/>
    </row>
    <row r="7" spans="1:9" x14ac:dyDescent="0.55000000000000004">
      <c r="A7" s="245"/>
      <c r="B7" s="246"/>
      <c r="C7" s="14" t="s">
        <v>79</v>
      </c>
      <c r="D7" s="230" t="s">
        <v>46</v>
      </c>
      <c r="E7" s="230"/>
      <c r="F7" s="230"/>
      <c r="G7" s="230"/>
      <c r="H7" s="231"/>
    </row>
    <row r="8" spans="1:9" x14ac:dyDescent="0.55000000000000004">
      <c r="A8" s="245"/>
      <c r="B8" s="246"/>
      <c r="C8" s="14" t="s">
        <v>79</v>
      </c>
      <c r="D8" s="230" t="s">
        <v>164</v>
      </c>
      <c r="E8" s="230"/>
      <c r="F8" s="230"/>
      <c r="G8" s="230"/>
      <c r="H8" s="231"/>
    </row>
    <row r="9" spans="1:9" x14ac:dyDescent="0.55000000000000004">
      <c r="A9" s="245"/>
      <c r="B9" s="246"/>
      <c r="C9" s="14" t="s">
        <v>79</v>
      </c>
      <c r="D9" s="232" t="s">
        <v>142</v>
      </c>
      <c r="E9" s="232"/>
      <c r="F9" s="232"/>
      <c r="G9" s="232"/>
      <c r="H9" s="233"/>
    </row>
    <row r="10" spans="1:9" x14ac:dyDescent="0.55000000000000004">
      <c r="A10" s="247"/>
      <c r="B10" s="248"/>
      <c r="C10" s="14" t="s">
        <v>79</v>
      </c>
      <c r="D10" s="232" t="s">
        <v>24</v>
      </c>
      <c r="E10" s="232"/>
      <c r="F10" s="232"/>
      <c r="G10" s="232"/>
      <c r="H10" s="233"/>
    </row>
    <row r="11" spans="1:9" x14ac:dyDescent="0.55000000000000004">
      <c r="A11" s="239" t="s">
        <v>47</v>
      </c>
      <c r="B11" s="239"/>
      <c r="C11" s="239"/>
      <c r="D11" s="239"/>
      <c r="E11" s="239"/>
      <c r="F11" s="239"/>
      <c r="G11" s="239"/>
      <c r="H11" s="239"/>
    </row>
    <row r="13" spans="1:9" x14ac:dyDescent="0.55000000000000004">
      <c r="A13" s="229" t="s">
        <v>51</v>
      </c>
      <c r="B13" s="229"/>
      <c r="C13" s="229"/>
      <c r="D13" s="229"/>
      <c r="E13" s="229"/>
    </row>
    <row r="14" spans="1:9" x14ac:dyDescent="0.55000000000000004">
      <c r="A14" s="215" t="s">
        <v>115</v>
      </c>
      <c r="B14" s="215"/>
      <c r="C14" s="240" t="s">
        <v>16</v>
      </c>
      <c r="D14" s="241"/>
      <c r="E14" s="241"/>
      <c r="F14" s="241"/>
      <c r="G14" s="241"/>
      <c r="H14" s="242"/>
    </row>
    <row r="15" spans="1:9" x14ac:dyDescent="0.55000000000000004">
      <c r="A15" s="215" t="s">
        <v>10</v>
      </c>
      <c r="B15" s="215"/>
      <c r="C15" s="234" t="s">
        <v>165</v>
      </c>
      <c r="D15" s="235"/>
      <c r="E15" s="235"/>
      <c r="F15" s="235"/>
      <c r="G15" s="235"/>
      <c r="H15" s="236"/>
    </row>
    <row r="16" spans="1:9" x14ac:dyDescent="0.55000000000000004">
      <c r="A16" s="237" t="s">
        <v>144</v>
      </c>
      <c r="B16" s="238"/>
      <c r="C16" s="234" t="s">
        <v>77</v>
      </c>
      <c r="D16" s="235"/>
      <c r="E16" s="235"/>
      <c r="F16" s="235"/>
      <c r="G16" s="235"/>
      <c r="H16" s="236"/>
      <c r="I16" s="18"/>
    </row>
    <row r="18" spans="1:8" x14ac:dyDescent="0.55000000000000004">
      <c r="A18" s="229" t="s">
        <v>36</v>
      </c>
      <c r="B18" s="229"/>
      <c r="C18" s="229"/>
      <c r="D18" s="229"/>
      <c r="E18" s="229"/>
    </row>
    <row r="19" spans="1:8" x14ac:dyDescent="0.55000000000000004">
      <c r="A19" s="249" t="s">
        <v>139</v>
      </c>
      <c r="B19" s="249"/>
      <c r="C19" s="215" t="s">
        <v>133</v>
      </c>
      <c r="D19" s="215"/>
      <c r="E19" s="215"/>
      <c r="F19" s="215"/>
      <c r="G19" s="215"/>
      <c r="H19" s="215"/>
    </row>
    <row r="20" spans="1:8" x14ac:dyDescent="0.55000000000000004">
      <c r="A20" s="249"/>
      <c r="B20" s="249"/>
      <c r="C20" s="15" t="s">
        <v>79</v>
      </c>
      <c r="D20" s="252" t="s">
        <v>130</v>
      </c>
      <c r="E20" s="261"/>
      <c r="F20" s="261"/>
      <c r="G20" s="261"/>
      <c r="H20" s="261"/>
    </row>
    <row r="21" spans="1:8" x14ac:dyDescent="0.55000000000000004">
      <c r="A21" s="249"/>
      <c r="B21" s="249"/>
      <c r="C21" s="16" t="s">
        <v>40</v>
      </c>
      <c r="D21" s="255" t="s">
        <v>131</v>
      </c>
      <c r="E21" s="256"/>
      <c r="F21" s="256"/>
      <c r="G21" s="256"/>
      <c r="H21" s="256"/>
    </row>
    <row r="22" spans="1:8" x14ac:dyDescent="0.55000000000000004">
      <c r="A22" s="249"/>
      <c r="B22" s="249"/>
      <c r="C22" s="16" t="s">
        <v>40</v>
      </c>
      <c r="D22" s="255" t="s">
        <v>5</v>
      </c>
      <c r="E22" s="256"/>
      <c r="F22" s="256"/>
      <c r="G22" s="256"/>
      <c r="H22" s="256"/>
    </row>
    <row r="23" spans="1:8" x14ac:dyDescent="0.55000000000000004">
      <c r="A23" s="249"/>
      <c r="B23" s="249"/>
      <c r="C23" s="16" t="s">
        <v>40</v>
      </c>
      <c r="D23" s="255" t="s">
        <v>132</v>
      </c>
      <c r="E23" s="256"/>
      <c r="F23" s="256"/>
      <c r="G23" s="256"/>
      <c r="H23" s="256"/>
    </row>
    <row r="24" spans="1:8" x14ac:dyDescent="0.55000000000000004">
      <c r="A24" s="249"/>
      <c r="B24" s="249"/>
      <c r="C24" s="16" t="s">
        <v>40</v>
      </c>
      <c r="D24" s="255" t="s">
        <v>145</v>
      </c>
      <c r="E24" s="256"/>
      <c r="F24" s="256"/>
      <c r="G24" s="256"/>
      <c r="H24" s="256"/>
    </row>
    <row r="25" spans="1:8" x14ac:dyDescent="0.55000000000000004">
      <c r="A25" s="249"/>
      <c r="B25" s="249"/>
      <c r="C25" s="16" t="s">
        <v>40</v>
      </c>
      <c r="D25" s="255" t="s">
        <v>146</v>
      </c>
      <c r="E25" s="256"/>
      <c r="F25" s="256"/>
      <c r="G25" s="256"/>
      <c r="H25" s="256"/>
    </row>
    <row r="26" spans="1:8" x14ac:dyDescent="0.55000000000000004">
      <c r="A26" s="249"/>
      <c r="B26" s="249"/>
      <c r="C26" s="16" t="s">
        <v>40</v>
      </c>
      <c r="D26" s="255" t="s">
        <v>70</v>
      </c>
      <c r="E26" s="256"/>
      <c r="F26" s="256"/>
      <c r="G26" s="256"/>
      <c r="H26" s="256"/>
    </row>
    <row r="27" spans="1:8" x14ac:dyDescent="0.55000000000000004">
      <c r="A27" s="249"/>
      <c r="B27" s="249"/>
      <c r="C27" s="17" t="s">
        <v>40</v>
      </c>
      <c r="D27" s="257" t="s">
        <v>147</v>
      </c>
      <c r="E27" s="258"/>
      <c r="F27" s="258"/>
      <c r="G27" s="258"/>
      <c r="H27" s="258"/>
    </row>
    <row r="28" spans="1:8" x14ac:dyDescent="0.55000000000000004">
      <c r="A28" s="249" t="s">
        <v>34</v>
      </c>
      <c r="B28" s="249"/>
      <c r="C28" s="14" t="s">
        <v>79</v>
      </c>
      <c r="D28" s="259" t="s">
        <v>53</v>
      </c>
      <c r="E28" s="259"/>
      <c r="F28" s="259"/>
      <c r="G28" s="259"/>
      <c r="H28" s="260"/>
    </row>
    <row r="29" spans="1:8" x14ac:dyDescent="0.55000000000000004">
      <c r="A29" s="249"/>
      <c r="B29" s="249"/>
      <c r="C29" s="250" t="s">
        <v>166</v>
      </c>
      <c r="D29" s="251"/>
      <c r="E29" s="251"/>
      <c r="F29" s="251"/>
      <c r="G29" s="251"/>
      <c r="H29" s="252"/>
    </row>
    <row r="30" spans="1:8" x14ac:dyDescent="0.55000000000000004">
      <c r="A30" s="249"/>
      <c r="B30" s="249"/>
      <c r="C30" s="253"/>
      <c r="D30" s="254"/>
      <c r="E30" s="254"/>
      <c r="F30" s="254"/>
      <c r="G30" s="254"/>
      <c r="H30" s="255"/>
    </row>
    <row r="31" spans="1:8" x14ac:dyDescent="0.55000000000000004">
      <c r="A31" s="249"/>
      <c r="B31" s="249"/>
      <c r="C31" s="253"/>
      <c r="D31" s="254"/>
      <c r="E31" s="254"/>
      <c r="F31" s="254"/>
      <c r="G31" s="254"/>
      <c r="H31" s="255"/>
    </row>
    <row r="32" spans="1:8" x14ac:dyDescent="0.55000000000000004">
      <c r="A32" s="249"/>
      <c r="B32" s="249"/>
      <c r="C32" s="253"/>
      <c r="D32" s="254"/>
      <c r="E32" s="254"/>
      <c r="F32" s="254"/>
      <c r="G32" s="254"/>
      <c r="H32" s="255"/>
    </row>
    <row r="33" spans="1:8" x14ac:dyDescent="0.55000000000000004">
      <c r="A33" s="249"/>
      <c r="B33" s="249"/>
      <c r="C33" s="253"/>
      <c r="D33" s="254"/>
      <c r="E33" s="254"/>
      <c r="F33" s="254"/>
      <c r="G33" s="254"/>
      <c r="H33" s="255"/>
    </row>
    <row r="34" spans="1:8" x14ac:dyDescent="0.55000000000000004">
      <c r="A34" s="249"/>
      <c r="B34" s="249"/>
      <c r="C34" s="253"/>
      <c r="D34" s="254"/>
      <c r="E34" s="254"/>
      <c r="F34" s="254"/>
      <c r="G34" s="254"/>
      <c r="H34" s="255"/>
    </row>
    <row r="35" spans="1:8" x14ac:dyDescent="0.55000000000000004">
      <c r="A35" s="249"/>
      <c r="B35" s="249"/>
      <c r="C35" s="253"/>
      <c r="D35" s="254"/>
      <c r="E35" s="254"/>
      <c r="F35" s="254"/>
      <c r="G35" s="254"/>
      <c r="H35" s="255"/>
    </row>
    <row r="36" spans="1:8" x14ac:dyDescent="0.55000000000000004">
      <c r="A36" s="249"/>
      <c r="B36" s="249"/>
      <c r="C36" s="253"/>
      <c r="D36" s="254"/>
      <c r="E36" s="254"/>
      <c r="F36" s="254"/>
      <c r="G36" s="254"/>
      <c r="H36" s="255"/>
    </row>
    <row r="37" spans="1:8" x14ac:dyDescent="0.55000000000000004">
      <c r="A37" s="239" t="s">
        <v>42</v>
      </c>
      <c r="B37" s="239"/>
      <c r="C37" s="239"/>
      <c r="D37" s="239"/>
      <c r="E37" s="239"/>
      <c r="F37" s="239"/>
      <c r="G37" s="239"/>
      <c r="H37" s="239"/>
    </row>
    <row r="40" spans="1:8" x14ac:dyDescent="0.55000000000000004">
      <c r="B40" s="13"/>
      <c r="C40" s="13"/>
      <c r="D40" s="13"/>
      <c r="E40" s="13"/>
    </row>
    <row r="41" spans="1:8" x14ac:dyDescent="0.55000000000000004">
      <c r="B41" s="13"/>
      <c r="C41" s="13"/>
      <c r="D41" s="13"/>
      <c r="E41" s="13"/>
    </row>
  </sheetData>
  <mergeCells count="35">
    <mergeCell ref="A37:H37"/>
    <mergeCell ref="A5:B10"/>
    <mergeCell ref="A19:B27"/>
    <mergeCell ref="A28:B36"/>
    <mergeCell ref="C29:H36"/>
    <mergeCell ref="D24:H24"/>
    <mergeCell ref="D25:H25"/>
    <mergeCell ref="D26:H26"/>
    <mergeCell ref="D27:H27"/>
    <mergeCell ref="D28:H28"/>
    <mergeCell ref="C19:H19"/>
    <mergeCell ref="D20:H20"/>
    <mergeCell ref="D21:H21"/>
    <mergeCell ref="D22:H22"/>
    <mergeCell ref="D23:H23"/>
    <mergeCell ref="A15:B15"/>
    <mergeCell ref="C15:H15"/>
    <mergeCell ref="A16:B16"/>
    <mergeCell ref="C16:H16"/>
    <mergeCell ref="A18:E18"/>
    <mergeCell ref="D10:H10"/>
    <mergeCell ref="A11:H11"/>
    <mergeCell ref="A13:E13"/>
    <mergeCell ref="A14:B14"/>
    <mergeCell ref="C14:H14"/>
    <mergeCell ref="D5:H5"/>
    <mergeCell ref="D6:H6"/>
    <mergeCell ref="D7:H7"/>
    <mergeCell ref="D8:H8"/>
    <mergeCell ref="D9:H9"/>
    <mergeCell ref="A2:H2"/>
    <mergeCell ref="A3:B3"/>
    <mergeCell ref="A4:B4"/>
    <mergeCell ref="D4:E4"/>
    <mergeCell ref="G4:H4"/>
  </mergeCells>
  <phoneticPr fontId="1" type="Hiragan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44"/>
  <sheetViews>
    <sheetView workbookViewId="0">
      <selection activeCell="A6" sqref="A6:B7"/>
    </sheetView>
  </sheetViews>
  <sheetFormatPr defaultRowHeight="18" x14ac:dyDescent="0.55000000000000004"/>
  <cols>
    <col min="1" max="2" width="6.83203125" customWidth="1"/>
    <col min="3" max="3" width="3.75" style="19" customWidth="1"/>
    <col min="4" max="4" width="3.08203125" style="19" customWidth="1"/>
    <col min="5" max="5" width="9.33203125" customWidth="1"/>
    <col min="6" max="6" width="7.5" customWidth="1"/>
    <col min="7" max="8" width="8.75" customWidth="1"/>
    <col min="9" max="9" width="7.5" customWidth="1"/>
    <col min="10" max="11" width="3.75" customWidth="1"/>
    <col min="12" max="12" width="7.5" customWidth="1"/>
    <col min="13" max="13" width="3.75" customWidth="1"/>
  </cols>
  <sheetData>
    <row r="1" spans="1:13" ht="17.25" customHeight="1" x14ac:dyDescent="0.55000000000000004">
      <c r="A1" s="262" t="s">
        <v>172</v>
      </c>
      <c r="B1" s="262"/>
      <c r="C1" s="262"/>
      <c r="D1" s="262"/>
      <c r="E1" s="262"/>
    </row>
    <row r="2" spans="1:13" ht="17.25" customHeight="1" x14ac:dyDescent="0.55000000000000004">
      <c r="A2" s="263" t="s">
        <v>18</v>
      </c>
      <c r="B2" s="264"/>
      <c r="C2" s="264"/>
      <c r="D2" s="264"/>
      <c r="E2" s="264"/>
      <c r="F2" s="264"/>
      <c r="G2" s="264"/>
      <c r="H2" s="264"/>
      <c r="I2" s="264"/>
      <c r="J2" s="264"/>
      <c r="K2" s="264"/>
      <c r="L2" s="264"/>
      <c r="M2" s="265"/>
    </row>
    <row r="3" spans="1:13" ht="17.25" customHeight="1" x14ac:dyDescent="0.55000000000000004">
      <c r="A3" s="266" t="s">
        <v>54</v>
      </c>
      <c r="B3" s="266"/>
      <c r="C3" s="21" t="s">
        <v>23</v>
      </c>
      <c r="D3" s="267" t="s">
        <v>55</v>
      </c>
      <c r="E3" s="268"/>
      <c r="F3" s="269"/>
      <c r="G3" s="266" t="s">
        <v>56</v>
      </c>
      <c r="H3" s="266"/>
      <c r="I3" s="266" t="s">
        <v>44</v>
      </c>
      <c r="J3" s="266"/>
      <c r="K3" s="266"/>
      <c r="L3" s="266"/>
      <c r="M3" s="266"/>
    </row>
    <row r="4" spans="1:13" ht="17.25" customHeight="1" x14ac:dyDescent="0.55000000000000004">
      <c r="A4" s="227" t="s">
        <v>7</v>
      </c>
      <c r="B4" s="215"/>
      <c r="C4" s="301" t="s">
        <v>40</v>
      </c>
      <c r="D4" s="23" t="s">
        <v>189</v>
      </c>
      <c r="E4" s="270" t="s">
        <v>167</v>
      </c>
      <c r="F4" s="271"/>
      <c r="G4" s="270" t="s">
        <v>169</v>
      </c>
      <c r="H4" s="271"/>
      <c r="I4" s="272">
        <v>50</v>
      </c>
      <c r="J4" s="273"/>
      <c r="K4" s="273"/>
      <c r="L4" s="273"/>
      <c r="M4" s="36" t="s">
        <v>170</v>
      </c>
    </row>
    <row r="5" spans="1:13" ht="17.25" customHeight="1" x14ac:dyDescent="0.55000000000000004">
      <c r="A5" s="215"/>
      <c r="B5" s="215"/>
      <c r="C5" s="310"/>
      <c r="D5" s="24" t="s">
        <v>190</v>
      </c>
      <c r="E5" s="270" t="s">
        <v>168</v>
      </c>
      <c r="F5" s="271"/>
      <c r="G5" s="270" t="s">
        <v>177</v>
      </c>
      <c r="H5" s="271"/>
      <c r="I5" s="274">
        <v>50</v>
      </c>
      <c r="J5" s="275"/>
      <c r="K5" s="275"/>
      <c r="L5" s="275"/>
      <c r="M5" s="36" t="s">
        <v>170</v>
      </c>
    </row>
    <row r="6" spans="1:13" ht="17.25" customHeight="1" x14ac:dyDescent="0.55000000000000004">
      <c r="A6" s="215" t="s">
        <v>41</v>
      </c>
      <c r="B6" s="215"/>
      <c r="C6" s="301" t="s">
        <v>40</v>
      </c>
      <c r="D6" s="311" t="s">
        <v>171</v>
      </c>
      <c r="E6" s="312"/>
      <c r="F6" s="313"/>
      <c r="G6" s="317" t="s">
        <v>178</v>
      </c>
      <c r="H6" s="318"/>
      <c r="I6" s="321">
        <v>20</v>
      </c>
      <c r="J6" s="322"/>
      <c r="K6" s="322"/>
      <c r="L6" s="322"/>
      <c r="M6" s="325" t="s">
        <v>150</v>
      </c>
    </row>
    <row r="7" spans="1:13" ht="17.25" customHeight="1" x14ac:dyDescent="0.55000000000000004">
      <c r="A7" s="215"/>
      <c r="B7" s="215"/>
      <c r="C7" s="310"/>
      <c r="D7" s="314"/>
      <c r="E7" s="315"/>
      <c r="F7" s="316"/>
      <c r="G7" s="319"/>
      <c r="H7" s="320"/>
      <c r="I7" s="323"/>
      <c r="J7" s="324"/>
      <c r="K7" s="324"/>
      <c r="L7" s="324"/>
      <c r="M7" s="326"/>
    </row>
    <row r="8" spans="1:13" ht="17.25" customHeight="1" x14ac:dyDescent="0.55000000000000004">
      <c r="A8" s="216" t="s">
        <v>157</v>
      </c>
      <c r="B8" s="217"/>
      <c r="C8" s="216"/>
      <c r="D8" s="216"/>
      <c r="E8" s="217"/>
      <c r="F8" s="217"/>
      <c r="G8" s="217"/>
      <c r="H8" s="217"/>
      <c r="I8" s="217"/>
      <c r="J8" s="217"/>
      <c r="K8" s="217"/>
      <c r="L8" s="217"/>
      <c r="M8" s="217"/>
    </row>
    <row r="9" spans="1:13" ht="17.25" customHeight="1" x14ac:dyDescent="0.55000000000000004">
      <c r="A9" s="218"/>
      <c r="B9" s="218"/>
      <c r="C9" s="216"/>
      <c r="D9" s="216"/>
      <c r="E9" s="218"/>
      <c r="F9" s="218"/>
      <c r="G9" s="218"/>
      <c r="H9" s="218"/>
      <c r="I9" s="218"/>
      <c r="J9" s="218"/>
      <c r="K9" s="218"/>
      <c r="L9" s="218"/>
      <c r="M9" s="218"/>
    </row>
    <row r="10" spans="1:13" ht="11.5" customHeight="1" x14ac:dyDescent="0.55000000000000004"/>
    <row r="11" spans="1:13" ht="17.25" customHeight="1" x14ac:dyDescent="0.55000000000000004">
      <c r="A11" s="262" t="s">
        <v>173</v>
      </c>
      <c r="B11" s="262"/>
      <c r="C11" s="262"/>
      <c r="D11" s="262"/>
      <c r="E11" s="262"/>
      <c r="F11" s="19"/>
      <c r="G11" s="19"/>
      <c r="H11" s="19"/>
      <c r="I11" s="19"/>
      <c r="J11" s="19"/>
      <c r="K11" s="19"/>
      <c r="L11" s="19"/>
      <c r="M11" s="19"/>
    </row>
    <row r="12" spans="1:13" ht="17.25" customHeight="1" x14ac:dyDescent="0.55000000000000004">
      <c r="A12" s="276" t="s">
        <v>17</v>
      </c>
      <c r="B12" s="276"/>
      <c r="C12" s="276"/>
      <c r="D12" s="276"/>
      <c r="E12" s="276"/>
      <c r="F12" s="276"/>
      <c r="G12" s="276"/>
      <c r="H12" s="276"/>
      <c r="I12" s="276"/>
      <c r="J12" s="276"/>
      <c r="K12" s="276"/>
      <c r="L12" s="276"/>
      <c r="M12" s="276"/>
    </row>
    <row r="13" spans="1:13" ht="17.25" customHeight="1" x14ac:dyDescent="0.55000000000000004">
      <c r="A13" s="276" t="s">
        <v>9</v>
      </c>
      <c r="B13" s="276"/>
      <c r="C13" s="267" t="s">
        <v>92</v>
      </c>
      <c r="D13" s="268"/>
      <c r="E13" s="268"/>
      <c r="F13" s="268"/>
      <c r="G13" s="268"/>
      <c r="H13" s="268"/>
      <c r="I13" s="268"/>
      <c r="J13" s="268"/>
      <c r="K13" s="268"/>
      <c r="L13" s="268"/>
      <c r="M13" s="269"/>
    </row>
    <row r="14" spans="1:13" ht="15" customHeight="1" x14ac:dyDescent="0.55000000000000004">
      <c r="A14" s="305" t="s">
        <v>27</v>
      </c>
      <c r="B14" s="278"/>
      <c r="C14" s="279" t="s">
        <v>80</v>
      </c>
      <c r="D14" s="280"/>
      <c r="E14" s="280"/>
      <c r="F14" s="282">
        <v>10000000</v>
      </c>
      <c r="G14" s="282"/>
      <c r="H14" s="282"/>
      <c r="I14" s="282"/>
      <c r="J14" s="282"/>
      <c r="K14" s="282"/>
      <c r="L14" s="280" t="s">
        <v>78</v>
      </c>
      <c r="M14" s="284"/>
    </row>
    <row r="15" spans="1:13" ht="15" customHeight="1" x14ac:dyDescent="0.55000000000000004">
      <c r="A15" s="278"/>
      <c r="B15" s="278"/>
      <c r="C15" s="279"/>
      <c r="D15" s="280"/>
      <c r="E15" s="281"/>
      <c r="F15" s="283"/>
      <c r="G15" s="283"/>
      <c r="H15" s="283"/>
      <c r="I15" s="283"/>
      <c r="J15" s="283"/>
      <c r="K15" s="283"/>
      <c r="L15" s="281"/>
      <c r="M15" s="285"/>
    </row>
    <row r="16" spans="1:13" ht="15" customHeight="1" x14ac:dyDescent="0.55000000000000004">
      <c r="A16" s="278" t="s">
        <v>1</v>
      </c>
      <c r="B16" s="278"/>
      <c r="C16" s="279" t="s">
        <v>80</v>
      </c>
      <c r="D16" s="280"/>
      <c r="E16" s="280"/>
      <c r="F16" s="282">
        <v>3800000</v>
      </c>
      <c r="G16" s="282"/>
      <c r="H16" s="282"/>
      <c r="I16" s="282"/>
      <c r="J16" s="282"/>
      <c r="K16" s="282"/>
      <c r="L16" s="280" t="s">
        <v>78</v>
      </c>
      <c r="M16" s="284"/>
    </row>
    <row r="17" spans="1:13" ht="15" customHeight="1" x14ac:dyDescent="0.55000000000000004">
      <c r="A17" s="278"/>
      <c r="B17" s="278"/>
      <c r="C17" s="279"/>
      <c r="D17" s="280"/>
      <c r="E17" s="281"/>
      <c r="F17" s="283"/>
      <c r="G17" s="283"/>
      <c r="H17" s="283"/>
      <c r="I17" s="283"/>
      <c r="J17" s="283"/>
      <c r="K17" s="283"/>
      <c r="L17" s="281"/>
      <c r="M17" s="285"/>
    </row>
    <row r="18" spans="1:13" ht="15" customHeight="1" x14ac:dyDescent="0.55000000000000004">
      <c r="A18" s="276" t="s">
        <v>62</v>
      </c>
      <c r="B18" s="276"/>
      <c r="C18" s="286" t="s">
        <v>80</v>
      </c>
      <c r="D18" s="287"/>
      <c r="E18" s="287"/>
      <c r="F18" s="282">
        <f>SUM(F14,F16)</f>
        <v>13800000</v>
      </c>
      <c r="G18" s="282"/>
      <c r="H18" s="282"/>
      <c r="I18" s="282"/>
      <c r="J18" s="282"/>
      <c r="K18" s="282"/>
      <c r="L18" s="287" t="s">
        <v>78</v>
      </c>
      <c r="M18" s="289"/>
    </row>
    <row r="19" spans="1:13" ht="15" customHeight="1" x14ac:dyDescent="0.55000000000000004">
      <c r="A19" s="276"/>
      <c r="B19" s="276"/>
      <c r="C19" s="286"/>
      <c r="D19" s="287"/>
      <c r="E19" s="288"/>
      <c r="F19" s="283"/>
      <c r="G19" s="283"/>
      <c r="H19" s="283"/>
      <c r="I19" s="283"/>
      <c r="J19" s="283"/>
      <c r="K19" s="283"/>
      <c r="L19" s="288"/>
      <c r="M19" s="290"/>
    </row>
    <row r="20" spans="1:13" ht="17.25" customHeight="1" x14ac:dyDescent="0.55000000000000004">
      <c r="A20" s="277" t="s">
        <v>174</v>
      </c>
      <c r="B20" s="277"/>
      <c r="C20" s="277"/>
      <c r="D20" s="277"/>
      <c r="E20" s="277"/>
      <c r="F20" s="277"/>
      <c r="G20" s="277"/>
      <c r="H20" s="277"/>
      <c r="I20" s="277"/>
      <c r="J20" s="277"/>
      <c r="K20" s="277"/>
      <c r="L20" s="277"/>
      <c r="M20" s="277"/>
    </row>
    <row r="21" spans="1:13" ht="11.5" customHeight="1" x14ac:dyDescent="0.55000000000000004">
      <c r="A21" s="19"/>
      <c r="B21" s="19"/>
      <c r="E21" s="19"/>
      <c r="F21" s="19"/>
      <c r="G21" s="19"/>
      <c r="H21" s="19"/>
      <c r="I21" s="19"/>
      <c r="J21" s="19"/>
      <c r="K21" s="19"/>
      <c r="L21" s="19"/>
      <c r="M21" s="19"/>
    </row>
    <row r="22" spans="1:13" ht="17.25" customHeight="1" x14ac:dyDescent="0.55000000000000004">
      <c r="A22" s="305" t="s">
        <v>48</v>
      </c>
      <c r="B22" s="278"/>
      <c r="C22" s="22" t="s">
        <v>40</v>
      </c>
      <c r="D22" s="291" t="s">
        <v>148</v>
      </c>
      <c r="E22" s="292"/>
      <c r="F22" s="292"/>
      <c r="G22" s="292"/>
      <c r="H22" s="292"/>
      <c r="I22" s="292"/>
      <c r="J22" s="292"/>
      <c r="K22" s="292"/>
      <c r="L22" s="292"/>
      <c r="M22" s="293"/>
    </row>
    <row r="23" spans="1:13" ht="17.25" customHeight="1" x14ac:dyDescent="0.55000000000000004">
      <c r="A23" s="278"/>
      <c r="B23" s="278"/>
      <c r="C23" s="22" t="s">
        <v>79</v>
      </c>
      <c r="D23" s="291" t="s">
        <v>58</v>
      </c>
      <c r="E23" s="292"/>
      <c r="F23" s="292"/>
      <c r="G23" s="292"/>
      <c r="H23" s="292"/>
      <c r="I23" s="292"/>
      <c r="J23" s="292"/>
      <c r="K23" s="292"/>
      <c r="L23" s="292"/>
      <c r="M23" s="293"/>
    </row>
    <row r="24" spans="1:13" ht="17.25" customHeight="1" x14ac:dyDescent="0.55000000000000004">
      <c r="A24" s="329" t="s">
        <v>50</v>
      </c>
      <c r="B24" s="330"/>
      <c r="C24" s="301" t="s">
        <v>40</v>
      </c>
      <c r="D24" s="335" t="s">
        <v>151</v>
      </c>
      <c r="E24" s="336"/>
      <c r="F24" s="28" t="s">
        <v>152</v>
      </c>
      <c r="G24" s="294"/>
      <c r="H24" s="294"/>
      <c r="I24" s="294"/>
      <c r="J24" s="294"/>
      <c r="K24" s="294"/>
      <c r="L24" s="295" t="s">
        <v>129</v>
      </c>
      <c r="M24" s="296"/>
    </row>
    <row r="25" spans="1:13" ht="17.25" customHeight="1" x14ac:dyDescent="0.55000000000000004">
      <c r="A25" s="331"/>
      <c r="B25" s="332"/>
      <c r="C25" s="310"/>
      <c r="D25" s="337"/>
      <c r="E25" s="338"/>
      <c r="F25" s="28" t="s">
        <v>153</v>
      </c>
      <c r="G25" s="297"/>
      <c r="H25" s="297"/>
      <c r="I25" s="297"/>
      <c r="J25" s="297"/>
      <c r="K25" s="297"/>
      <c r="L25" s="295" t="s">
        <v>154</v>
      </c>
      <c r="M25" s="296"/>
    </row>
    <row r="26" spans="1:13" ht="17.25" customHeight="1" x14ac:dyDescent="0.55000000000000004">
      <c r="A26" s="333"/>
      <c r="B26" s="334"/>
      <c r="C26" s="22" t="s">
        <v>79</v>
      </c>
      <c r="D26" s="303" t="s">
        <v>60</v>
      </c>
      <c r="E26" s="295"/>
      <c r="F26" s="295"/>
      <c r="G26" s="295"/>
      <c r="H26" s="295"/>
      <c r="I26" s="295"/>
      <c r="J26" s="295"/>
      <c r="K26" s="295"/>
      <c r="L26" s="295"/>
      <c r="M26" s="296"/>
    </row>
    <row r="27" spans="1:13" ht="17.25" customHeight="1" x14ac:dyDescent="0.55000000000000004">
      <c r="A27" s="304" t="s">
        <v>42</v>
      </c>
      <c r="B27" s="304"/>
      <c r="C27" s="304"/>
      <c r="D27" s="304"/>
      <c r="E27" s="304"/>
      <c r="F27" s="304"/>
      <c r="G27" s="304"/>
      <c r="H27" s="304"/>
      <c r="I27" s="304"/>
      <c r="J27" s="304"/>
      <c r="K27" s="304"/>
      <c r="L27" s="304"/>
      <c r="M27" s="304"/>
    </row>
    <row r="28" spans="1:13" ht="11.5" customHeight="1" x14ac:dyDescent="0.55000000000000004">
      <c r="A28" s="19"/>
      <c r="B28" s="19"/>
      <c r="E28" s="19"/>
      <c r="F28" s="19"/>
      <c r="G28" s="19"/>
      <c r="H28" s="19"/>
      <c r="I28" s="19"/>
      <c r="J28" s="19"/>
      <c r="K28" s="19"/>
      <c r="L28" s="19"/>
      <c r="M28" s="19"/>
    </row>
    <row r="29" spans="1:13" ht="17.25" customHeight="1" x14ac:dyDescent="0.55000000000000004">
      <c r="A29" s="262" t="s">
        <v>175</v>
      </c>
      <c r="B29" s="262"/>
      <c r="C29" s="262"/>
      <c r="D29" s="262"/>
      <c r="E29" s="262"/>
      <c r="F29" s="19"/>
      <c r="G29" s="19"/>
      <c r="H29" s="19"/>
      <c r="I29" s="19"/>
      <c r="J29" s="19"/>
      <c r="K29" s="19"/>
      <c r="L29" s="19"/>
      <c r="M29" s="19"/>
    </row>
    <row r="30" spans="1:13" ht="17.25" customHeight="1" x14ac:dyDescent="0.55000000000000004">
      <c r="A30" s="276" t="s">
        <v>54</v>
      </c>
      <c r="B30" s="276"/>
      <c r="C30" s="267" t="s">
        <v>61</v>
      </c>
      <c r="D30" s="268"/>
      <c r="E30" s="269"/>
      <c r="F30" s="268" t="s">
        <v>26</v>
      </c>
      <c r="G30" s="268"/>
      <c r="H30" s="268"/>
      <c r="I30" s="268"/>
      <c r="J30" s="268"/>
      <c r="K30" s="268"/>
      <c r="L30" s="268"/>
      <c r="M30" s="269"/>
    </row>
    <row r="31" spans="1:13" ht="33.75" customHeight="1" x14ac:dyDescent="0.55000000000000004">
      <c r="A31" s="305" t="s">
        <v>27</v>
      </c>
      <c r="B31" s="278"/>
      <c r="C31" s="349">
        <v>2000000</v>
      </c>
      <c r="D31" s="350"/>
      <c r="E31" s="351"/>
      <c r="F31" s="29" t="s">
        <v>65</v>
      </c>
      <c r="G31" s="9">
        <v>50</v>
      </c>
      <c r="H31" s="33" t="s">
        <v>66</v>
      </c>
      <c r="I31" s="25"/>
      <c r="J31" s="26"/>
      <c r="K31" s="26"/>
      <c r="L31" s="26"/>
      <c r="M31" s="33"/>
    </row>
    <row r="32" spans="1:13" ht="17.25" customHeight="1" x14ac:dyDescent="0.55000000000000004">
      <c r="A32" s="278" t="s">
        <v>0</v>
      </c>
      <c r="B32" s="278"/>
      <c r="C32" s="339">
        <v>1260000</v>
      </c>
      <c r="D32" s="340"/>
      <c r="E32" s="341"/>
      <c r="F32" s="301" t="s">
        <v>79</v>
      </c>
      <c r="G32" s="31" t="s">
        <v>72</v>
      </c>
      <c r="H32" s="34" t="s">
        <v>67</v>
      </c>
      <c r="I32" s="322">
        <v>20</v>
      </c>
      <c r="J32" s="322"/>
      <c r="K32" s="355" t="s">
        <v>74</v>
      </c>
      <c r="L32" s="355"/>
      <c r="M32" s="356"/>
    </row>
    <row r="33" spans="1:13" ht="17.25" customHeight="1" x14ac:dyDescent="0.55000000000000004">
      <c r="A33" s="278"/>
      <c r="B33" s="278"/>
      <c r="C33" s="339"/>
      <c r="D33" s="340"/>
      <c r="E33" s="342"/>
      <c r="F33" s="302"/>
      <c r="G33" s="32" t="s">
        <v>73</v>
      </c>
      <c r="H33" s="35" t="s">
        <v>67</v>
      </c>
      <c r="I33" s="298" t="s">
        <v>68</v>
      </c>
      <c r="J33" s="298"/>
      <c r="K33" s="299" t="s">
        <v>75</v>
      </c>
      <c r="L33" s="299"/>
      <c r="M33" s="300"/>
    </row>
    <row r="34" spans="1:13" ht="17.25" customHeight="1" x14ac:dyDescent="0.55000000000000004">
      <c r="A34" s="278"/>
      <c r="B34" s="278"/>
      <c r="C34" s="343">
        <v>1266666</v>
      </c>
      <c r="D34" s="344"/>
      <c r="E34" s="345"/>
      <c r="F34" s="30" t="s">
        <v>40</v>
      </c>
      <c r="G34" s="346" t="s">
        <v>69</v>
      </c>
      <c r="H34" s="347"/>
      <c r="I34" s="347"/>
      <c r="J34" s="347"/>
      <c r="K34" s="347"/>
      <c r="L34" s="347"/>
      <c r="M34" s="348"/>
    </row>
    <row r="35" spans="1:13" ht="17.25" customHeight="1" x14ac:dyDescent="0.55000000000000004">
      <c r="A35" s="276" t="s">
        <v>21</v>
      </c>
      <c r="B35" s="276"/>
      <c r="C35" s="349">
        <f>C31+C32</f>
        <v>3260000</v>
      </c>
      <c r="D35" s="350"/>
      <c r="E35" s="351"/>
      <c r="F35" s="27"/>
      <c r="G35" s="352"/>
      <c r="H35" s="353"/>
      <c r="I35" s="353"/>
      <c r="J35" s="353"/>
      <c r="K35" s="353"/>
      <c r="L35" s="353"/>
      <c r="M35" s="354"/>
    </row>
    <row r="36" spans="1:13" ht="17.25" customHeight="1" x14ac:dyDescent="0.55000000000000004">
      <c r="A36" s="327" t="s">
        <v>158</v>
      </c>
      <c r="B36" s="327"/>
      <c r="C36" s="327"/>
      <c r="D36" s="327"/>
      <c r="E36" s="327"/>
      <c r="F36" s="327"/>
      <c r="G36" s="327"/>
      <c r="H36" s="327"/>
      <c r="I36" s="327"/>
      <c r="J36" s="327"/>
      <c r="K36" s="327"/>
      <c r="L36" s="327"/>
      <c r="M36" s="327"/>
    </row>
    <row r="37" spans="1:13" ht="17.25" customHeight="1" x14ac:dyDescent="0.55000000000000004">
      <c r="A37" s="328"/>
      <c r="B37" s="328"/>
      <c r="C37" s="327"/>
      <c r="D37" s="327"/>
      <c r="E37" s="328"/>
      <c r="F37" s="328"/>
      <c r="G37" s="328"/>
      <c r="H37" s="328"/>
      <c r="I37" s="328"/>
      <c r="J37" s="328"/>
      <c r="K37" s="328"/>
      <c r="L37" s="328"/>
      <c r="M37" s="328"/>
    </row>
    <row r="38" spans="1:13" ht="11.5" customHeight="1" x14ac:dyDescent="0.55000000000000004">
      <c r="A38" s="19"/>
      <c r="B38" s="19"/>
      <c r="E38" s="19"/>
      <c r="F38" s="19"/>
      <c r="G38" s="19"/>
      <c r="H38" s="19"/>
      <c r="I38" s="19"/>
      <c r="J38" s="19"/>
      <c r="K38" s="19"/>
      <c r="L38" s="19"/>
      <c r="M38" s="19"/>
    </row>
    <row r="39" spans="1:13" ht="17.25" customHeight="1" x14ac:dyDescent="0.55000000000000004">
      <c r="A39" s="262" t="s">
        <v>176</v>
      </c>
      <c r="B39" s="262"/>
      <c r="C39" s="262"/>
      <c r="D39" s="262"/>
      <c r="E39" s="262"/>
      <c r="F39" s="19"/>
      <c r="G39" s="19"/>
      <c r="H39" s="19"/>
      <c r="I39" s="19"/>
      <c r="J39" s="19"/>
      <c r="K39" s="19"/>
      <c r="L39" s="19"/>
      <c r="M39" s="19"/>
    </row>
    <row r="40" spans="1:13" ht="17.25" customHeight="1" x14ac:dyDescent="0.55000000000000004">
      <c r="A40" s="305" t="s">
        <v>63</v>
      </c>
      <c r="B40" s="278"/>
      <c r="C40" s="305"/>
      <c r="D40" s="305"/>
      <c r="E40" s="278"/>
      <c r="F40" s="306">
        <v>19000</v>
      </c>
      <c r="G40" s="307"/>
      <c r="H40" s="307"/>
      <c r="I40" s="307"/>
      <c r="J40" s="307"/>
      <c r="K40" s="307"/>
      <c r="L40" s="308" t="s">
        <v>150</v>
      </c>
      <c r="M40" s="309"/>
    </row>
    <row r="41" spans="1:13" ht="17.25" customHeight="1" x14ac:dyDescent="0.55000000000000004">
      <c r="A41" s="305" t="s">
        <v>126</v>
      </c>
      <c r="B41" s="278"/>
      <c r="C41" s="305"/>
      <c r="D41" s="305"/>
      <c r="E41" s="278"/>
      <c r="F41" s="306">
        <v>20000</v>
      </c>
      <c r="G41" s="307"/>
      <c r="H41" s="307"/>
      <c r="I41" s="307"/>
      <c r="J41" s="307"/>
      <c r="K41" s="307"/>
      <c r="L41" s="308" t="s">
        <v>150</v>
      </c>
      <c r="M41" s="309"/>
    </row>
    <row r="42" spans="1:13" ht="17.25" customHeight="1" x14ac:dyDescent="0.55000000000000004">
      <c r="A42" s="305" t="s">
        <v>191</v>
      </c>
      <c r="B42" s="278"/>
      <c r="C42" s="305"/>
      <c r="D42" s="305"/>
      <c r="E42" s="278"/>
      <c r="F42" s="306">
        <v>0</v>
      </c>
      <c r="G42" s="307"/>
      <c r="H42" s="307"/>
      <c r="I42" s="307"/>
      <c r="J42" s="307"/>
      <c r="K42" s="307"/>
      <c r="L42" s="308" t="s">
        <v>150</v>
      </c>
      <c r="M42" s="309"/>
    </row>
    <row r="43" spans="1:13" x14ac:dyDescent="0.55000000000000004">
      <c r="A43" s="19"/>
      <c r="B43" s="19"/>
      <c r="E43" s="19"/>
      <c r="F43" s="19"/>
      <c r="G43" s="19"/>
      <c r="H43" s="19"/>
      <c r="I43" s="19"/>
      <c r="J43" s="19"/>
      <c r="K43" s="19"/>
      <c r="L43" s="19"/>
      <c r="M43" s="19"/>
    </row>
    <row r="44" spans="1:13" x14ac:dyDescent="0.55000000000000004">
      <c r="A44" s="19"/>
      <c r="B44" s="19"/>
      <c r="E44" s="19"/>
      <c r="F44" s="19"/>
      <c r="G44" s="19"/>
      <c r="H44" s="19"/>
      <c r="I44" s="19"/>
      <c r="J44" s="19"/>
      <c r="K44" s="19"/>
      <c r="L44" s="19"/>
      <c r="M44" s="19"/>
    </row>
  </sheetData>
  <mergeCells count="79">
    <mergeCell ref="A36:M37"/>
    <mergeCell ref="A22:B23"/>
    <mergeCell ref="A24:B26"/>
    <mergeCell ref="C24:C25"/>
    <mergeCell ref="D24:E25"/>
    <mergeCell ref="A32:B34"/>
    <mergeCell ref="C32:E33"/>
    <mergeCell ref="C34:E34"/>
    <mergeCell ref="G34:M34"/>
    <mergeCell ref="A35:B35"/>
    <mergeCell ref="C35:E35"/>
    <mergeCell ref="G35:M35"/>
    <mergeCell ref="A31:B31"/>
    <mergeCell ref="C31:E31"/>
    <mergeCell ref="I32:J32"/>
    <mergeCell ref="K32:M32"/>
    <mergeCell ref="A42:E42"/>
    <mergeCell ref="F42:K42"/>
    <mergeCell ref="L42:M42"/>
    <mergeCell ref="A4:B5"/>
    <mergeCell ref="C4:C5"/>
    <mergeCell ref="A6:B7"/>
    <mergeCell ref="C6:C7"/>
    <mergeCell ref="D6:F7"/>
    <mergeCell ref="G6:H7"/>
    <mergeCell ref="I6:L7"/>
    <mergeCell ref="M6:M7"/>
    <mergeCell ref="A8:M9"/>
    <mergeCell ref="A14:B15"/>
    <mergeCell ref="C14:E15"/>
    <mergeCell ref="F14:K15"/>
    <mergeCell ref="L14:M15"/>
    <mergeCell ref="A39:E39"/>
    <mergeCell ref="A40:E40"/>
    <mergeCell ref="F40:K40"/>
    <mergeCell ref="L40:M40"/>
    <mergeCell ref="A41:E41"/>
    <mergeCell ref="F41:K41"/>
    <mergeCell ref="L41:M41"/>
    <mergeCell ref="I33:J33"/>
    <mergeCell ref="K33:M33"/>
    <mergeCell ref="F32:F33"/>
    <mergeCell ref="D26:M26"/>
    <mergeCell ref="A27:M27"/>
    <mergeCell ref="A29:E29"/>
    <mergeCell ref="A30:B30"/>
    <mergeCell ref="C30:E30"/>
    <mergeCell ref="F30:M30"/>
    <mergeCell ref="D22:M22"/>
    <mergeCell ref="D23:M23"/>
    <mergeCell ref="G24:K24"/>
    <mergeCell ref="L24:M24"/>
    <mergeCell ref="G25:K25"/>
    <mergeCell ref="L25:M25"/>
    <mergeCell ref="A11:E11"/>
    <mergeCell ref="A12:M12"/>
    <mergeCell ref="A13:B13"/>
    <mergeCell ref="C13:M13"/>
    <mergeCell ref="A20:M20"/>
    <mergeCell ref="A16:B17"/>
    <mergeCell ref="C16:E17"/>
    <mergeCell ref="F16:K17"/>
    <mergeCell ref="L16:M17"/>
    <mergeCell ref="A18:B19"/>
    <mergeCell ref="C18:E19"/>
    <mergeCell ref="F18:K19"/>
    <mergeCell ref="L18:M19"/>
    <mergeCell ref="E4:F4"/>
    <mergeCell ref="G4:H4"/>
    <mergeCell ref="I4:L4"/>
    <mergeCell ref="E5:F5"/>
    <mergeCell ref="G5:H5"/>
    <mergeCell ref="I5:L5"/>
    <mergeCell ref="A1:E1"/>
    <mergeCell ref="A2:M2"/>
    <mergeCell ref="A3:B3"/>
    <mergeCell ref="D3:F3"/>
    <mergeCell ref="G3:H3"/>
    <mergeCell ref="I3:M3"/>
  </mergeCells>
  <phoneticPr fontId="1" type="Hiragana"/>
  <pageMargins left="0.7" right="0.7" top="0.75" bottom="0.75" header="0.3" footer="0.3"/>
  <pageSetup paperSize="9"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23"/>
  <sheetViews>
    <sheetView workbookViewId="0">
      <selection activeCell="B6" sqref="B6"/>
    </sheetView>
  </sheetViews>
  <sheetFormatPr defaultRowHeight="24" customHeight="1" x14ac:dyDescent="0.55000000000000004"/>
  <cols>
    <col min="1" max="13" width="10" customWidth="1"/>
  </cols>
  <sheetData>
    <row r="1" spans="1:13" ht="24" customHeight="1" x14ac:dyDescent="0.55000000000000004">
      <c r="A1" t="s">
        <v>83</v>
      </c>
    </row>
    <row r="2" spans="1:13" ht="24" customHeight="1" x14ac:dyDescent="0.55000000000000004">
      <c r="A2" s="214" t="s">
        <v>159</v>
      </c>
      <c r="B2" s="214"/>
      <c r="C2" s="214"/>
      <c r="D2" s="214"/>
      <c r="E2" s="214"/>
      <c r="F2" s="214"/>
      <c r="G2" s="214"/>
      <c r="H2" s="214"/>
      <c r="I2" s="214"/>
      <c r="J2" s="214"/>
      <c r="K2" s="214"/>
      <c r="L2" s="214"/>
      <c r="M2" s="214"/>
    </row>
    <row r="3" spans="1:13" ht="9" customHeight="1" x14ac:dyDescent="0.55000000000000004"/>
    <row r="4" spans="1:13" s="1" customFormat="1" ht="24" customHeight="1" x14ac:dyDescent="0.55000000000000004">
      <c r="A4" s="20" t="s">
        <v>84</v>
      </c>
      <c r="B4" s="20" t="s">
        <v>85</v>
      </c>
      <c r="C4" s="20" t="s">
        <v>86</v>
      </c>
      <c r="D4" s="20" t="s">
        <v>88</v>
      </c>
      <c r="E4" s="20" t="s">
        <v>39</v>
      </c>
      <c r="F4" s="20" t="s">
        <v>89</v>
      </c>
      <c r="G4" s="20" t="s">
        <v>90</v>
      </c>
      <c r="H4" s="20" t="s">
        <v>91</v>
      </c>
      <c r="I4" s="20" t="s">
        <v>93</v>
      </c>
      <c r="J4" s="20" t="s">
        <v>94</v>
      </c>
      <c r="K4" s="20" t="s">
        <v>95</v>
      </c>
      <c r="L4" s="20" t="s">
        <v>96</v>
      </c>
      <c r="M4" s="20" t="s">
        <v>97</v>
      </c>
    </row>
    <row r="5" spans="1:13" ht="24" customHeight="1" x14ac:dyDescent="0.55000000000000004">
      <c r="A5" s="37"/>
      <c r="B5" s="37"/>
      <c r="C5" s="37"/>
      <c r="D5" s="37"/>
      <c r="E5" s="37"/>
      <c r="F5" s="37"/>
      <c r="G5" s="37"/>
      <c r="H5" s="37"/>
      <c r="I5" s="37"/>
      <c r="J5" s="37"/>
      <c r="K5" s="37"/>
      <c r="L5" s="37"/>
      <c r="M5" s="37"/>
    </row>
    <row r="6" spans="1:13" ht="24" customHeight="1" x14ac:dyDescent="0.55000000000000004">
      <c r="A6" s="38" t="s">
        <v>179</v>
      </c>
      <c r="B6" s="39"/>
      <c r="C6" s="39"/>
      <c r="D6" s="39"/>
      <c r="E6" s="39"/>
      <c r="F6" s="39"/>
      <c r="G6" s="39"/>
      <c r="H6" s="39"/>
      <c r="I6" s="39"/>
      <c r="J6" s="39"/>
      <c r="K6" s="39"/>
      <c r="L6" s="39"/>
      <c r="M6" s="39"/>
    </row>
    <row r="7" spans="1:13" ht="24" customHeight="1" x14ac:dyDescent="0.55000000000000004">
      <c r="A7" s="38"/>
      <c r="B7" s="39"/>
      <c r="C7" s="39"/>
      <c r="D7" s="39"/>
      <c r="E7" s="39"/>
      <c r="F7" s="39"/>
      <c r="G7" s="39"/>
      <c r="H7" s="39"/>
      <c r="I7" s="39"/>
      <c r="J7" s="39"/>
      <c r="K7" s="39"/>
      <c r="L7" s="39"/>
      <c r="M7" s="39"/>
    </row>
    <row r="8" spans="1:13" ht="24" customHeight="1" x14ac:dyDescent="0.55000000000000004">
      <c r="A8" s="38" t="s">
        <v>180</v>
      </c>
      <c r="B8" s="39"/>
      <c r="C8" s="39"/>
      <c r="D8" s="39"/>
      <c r="E8" s="39"/>
      <c r="F8" s="39"/>
      <c r="G8" s="39"/>
      <c r="H8" s="39"/>
      <c r="I8" s="39"/>
      <c r="J8" s="39"/>
      <c r="K8" s="39"/>
      <c r="L8" s="39"/>
      <c r="M8" s="39"/>
    </row>
    <row r="9" spans="1:13" ht="24" customHeight="1" x14ac:dyDescent="0.55000000000000004">
      <c r="A9" s="38"/>
      <c r="B9" s="39"/>
      <c r="C9" s="39"/>
      <c r="D9" s="39"/>
      <c r="E9" s="39"/>
      <c r="F9" s="39"/>
      <c r="G9" s="39"/>
      <c r="H9" s="39"/>
      <c r="I9" s="39"/>
      <c r="J9" s="39"/>
      <c r="K9" s="39"/>
      <c r="L9" s="39"/>
      <c r="M9" s="39"/>
    </row>
    <row r="10" spans="1:13" ht="24" customHeight="1" x14ac:dyDescent="0.55000000000000004">
      <c r="A10" s="38" t="s">
        <v>181</v>
      </c>
      <c r="B10" s="39"/>
      <c r="C10" s="39"/>
      <c r="D10" s="39"/>
      <c r="E10" s="39"/>
      <c r="F10" s="39"/>
      <c r="G10" s="39"/>
      <c r="H10" s="39"/>
      <c r="I10" s="39"/>
      <c r="J10" s="39"/>
      <c r="K10" s="39"/>
      <c r="L10" s="39"/>
      <c r="M10" s="39"/>
    </row>
    <row r="11" spans="1:13" ht="24" customHeight="1" x14ac:dyDescent="0.55000000000000004">
      <c r="A11" s="38"/>
      <c r="B11" s="39"/>
      <c r="C11" s="39"/>
      <c r="D11" s="39"/>
      <c r="E11" s="39"/>
      <c r="F11" s="39"/>
      <c r="G11" s="39"/>
      <c r="H11" s="39"/>
      <c r="I11" s="39"/>
      <c r="J11" s="39"/>
      <c r="K11" s="39"/>
      <c r="L11" s="39"/>
      <c r="M11" s="39"/>
    </row>
    <row r="12" spans="1:13" ht="24" customHeight="1" x14ac:dyDescent="0.55000000000000004">
      <c r="A12" s="38" t="s">
        <v>182</v>
      </c>
      <c r="B12" s="39"/>
      <c r="C12" s="39"/>
      <c r="D12" s="39"/>
      <c r="E12" s="39"/>
      <c r="F12" s="39"/>
      <c r="G12" s="39"/>
      <c r="H12" s="39"/>
      <c r="I12" s="39"/>
      <c r="J12" s="39"/>
      <c r="K12" s="39"/>
      <c r="L12" s="39"/>
      <c r="M12" s="39"/>
    </row>
    <row r="13" spans="1:13" ht="24" customHeight="1" x14ac:dyDescent="0.55000000000000004">
      <c r="A13" s="38"/>
      <c r="B13" s="39"/>
      <c r="C13" s="39"/>
      <c r="D13" s="39"/>
      <c r="E13" s="39"/>
      <c r="F13" s="39"/>
      <c r="G13" s="39"/>
      <c r="H13" s="39"/>
      <c r="I13" s="39"/>
      <c r="J13" s="39"/>
      <c r="K13" s="39"/>
      <c r="L13" s="39"/>
      <c r="M13" s="39"/>
    </row>
    <row r="14" spans="1:13" ht="24" customHeight="1" x14ac:dyDescent="0.55000000000000004">
      <c r="A14" s="38" t="s">
        <v>183</v>
      </c>
      <c r="B14" s="39"/>
      <c r="C14" s="39"/>
      <c r="D14" s="39"/>
      <c r="E14" s="39"/>
      <c r="F14" s="39"/>
      <c r="G14" s="39"/>
      <c r="H14" s="39"/>
      <c r="I14" s="39"/>
      <c r="J14" s="39"/>
      <c r="K14" s="39"/>
      <c r="L14" s="39"/>
      <c r="M14" s="39"/>
    </row>
    <row r="15" spans="1:13" ht="24" customHeight="1" x14ac:dyDescent="0.55000000000000004">
      <c r="A15" s="39"/>
      <c r="B15" s="39"/>
      <c r="C15" s="39"/>
      <c r="D15" s="39"/>
      <c r="E15" s="39"/>
      <c r="F15" s="39"/>
      <c r="G15" s="39"/>
      <c r="H15" s="39"/>
      <c r="I15" s="39"/>
      <c r="J15" s="39"/>
      <c r="K15" s="39"/>
      <c r="L15" s="39"/>
      <c r="M15" s="39"/>
    </row>
    <row r="16" spans="1:13" ht="24" customHeight="1" x14ac:dyDescent="0.55000000000000004">
      <c r="A16" s="39"/>
      <c r="B16" s="39"/>
      <c r="C16" s="39"/>
      <c r="D16" s="39"/>
      <c r="E16" s="39"/>
      <c r="F16" s="39"/>
      <c r="G16" s="39"/>
      <c r="H16" s="39"/>
      <c r="I16" s="39"/>
      <c r="J16" s="39"/>
      <c r="K16" s="39"/>
      <c r="L16" s="39"/>
      <c r="M16" s="39"/>
    </row>
    <row r="17" spans="1:13" ht="24" customHeight="1" x14ac:dyDescent="0.55000000000000004">
      <c r="A17" s="39"/>
      <c r="B17" s="39"/>
      <c r="C17" s="39"/>
      <c r="D17" s="39"/>
      <c r="E17" s="39"/>
      <c r="F17" s="39"/>
      <c r="G17" s="39"/>
      <c r="H17" s="39"/>
      <c r="I17" s="39"/>
      <c r="J17" s="39"/>
      <c r="K17" s="39"/>
      <c r="L17" s="39"/>
      <c r="M17" s="39"/>
    </row>
    <row r="18" spans="1:13" ht="24" customHeight="1" x14ac:dyDescent="0.55000000000000004">
      <c r="A18" s="39"/>
      <c r="B18" s="39"/>
      <c r="C18" s="39"/>
      <c r="D18" s="39"/>
      <c r="E18" s="39"/>
      <c r="F18" s="39"/>
      <c r="G18" s="39"/>
      <c r="H18" s="39"/>
      <c r="I18" s="39"/>
      <c r="J18" s="39"/>
      <c r="K18" s="39"/>
      <c r="L18" s="39"/>
      <c r="M18" s="39"/>
    </row>
    <row r="19" spans="1:13" ht="24" customHeight="1" x14ac:dyDescent="0.55000000000000004">
      <c r="A19" s="39"/>
      <c r="B19" s="39"/>
      <c r="C19" s="39"/>
      <c r="D19" s="39"/>
      <c r="E19" s="39"/>
      <c r="F19" s="39"/>
      <c r="G19" s="39"/>
      <c r="H19" s="39"/>
      <c r="I19" s="39"/>
      <c r="J19" s="39"/>
      <c r="K19" s="39"/>
      <c r="L19" s="39"/>
      <c r="M19" s="39"/>
    </row>
    <row r="20" spans="1:13" ht="24" customHeight="1" x14ac:dyDescent="0.55000000000000004">
      <c r="A20" s="39"/>
      <c r="B20" s="39"/>
      <c r="C20" s="39"/>
      <c r="D20" s="39"/>
      <c r="E20" s="39"/>
      <c r="F20" s="39"/>
      <c r="G20" s="39"/>
      <c r="H20" s="39"/>
      <c r="I20" s="39"/>
      <c r="J20" s="39"/>
      <c r="K20" s="39"/>
      <c r="L20" s="39"/>
      <c r="M20" s="39"/>
    </row>
    <row r="21" spans="1:13" ht="24" customHeight="1" x14ac:dyDescent="0.55000000000000004">
      <c r="A21" s="39"/>
      <c r="B21" s="39"/>
      <c r="C21" s="39"/>
      <c r="D21" s="39"/>
      <c r="E21" s="39"/>
      <c r="F21" s="39"/>
      <c r="G21" s="39"/>
      <c r="H21" s="39"/>
      <c r="I21" s="39"/>
      <c r="J21" s="39"/>
      <c r="K21" s="39"/>
      <c r="L21" s="39"/>
      <c r="M21" s="39"/>
    </row>
    <row r="22" spans="1:13" ht="24" customHeight="1" x14ac:dyDescent="0.55000000000000004">
      <c r="A22" s="39"/>
      <c r="B22" s="39"/>
      <c r="C22" s="39"/>
      <c r="D22" s="39"/>
      <c r="E22" s="39"/>
      <c r="F22" s="39"/>
      <c r="G22" s="39"/>
      <c r="H22" s="39"/>
      <c r="I22" s="39"/>
      <c r="J22" s="39"/>
      <c r="K22" s="39"/>
      <c r="L22" s="39"/>
      <c r="M22" s="39"/>
    </row>
    <row r="23" spans="1:13" ht="24" customHeight="1" x14ac:dyDescent="0.55000000000000004">
      <c r="A23" s="40"/>
      <c r="B23" s="40"/>
      <c r="C23" s="40"/>
      <c r="D23" s="40"/>
      <c r="E23" s="40"/>
      <c r="F23" s="40"/>
      <c r="G23" s="40"/>
      <c r="H23" s="40"/>
      <c r="I23" s="40"/>
      <c r="J23" s="40"/>
      <c r="K23" s="40"/>
      <c r="L23" s="40"/>
      <c r="M23" s="40"/>
    </row>
  </sheetData>
  <mergeCells count="1">
    <mergeCell ref="A2:M2"/>
  </mergeCells>
  <phoneticPr fontId="1" type="Hiragana"/>
  <pageMargins left="0.7" right="0.7" top="0.75" bottom="0.75" header="0.3" footer="0.3"/>
  <pageSetup paperSize="9" scale="92"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D7540-19E8-4FB1-95FC-9E078A301C94}">
  <dimension ref="A1:J26"/>
  <sheetViews>
    <sheetView showGridLines="0" view="pageBreakPreview" topLeftCell="D1" zoomScaleSheetLayoutView="100" workbookViewId="0">
      <selection activeCell="A27" sqref="A27:XFD46"/>
    </sheetView>
  </sheetViews>
  <sheetFormatPr defaultColWidth="8.75" defaultRowHeight="13" x14ac:dyDescent="0.55000000000000004"/>
  <cols>
    <col min="1" max="1" width="1.75" style="45" customWidth="1"/>
    <col min="2" max="2" width="8.75" style="45"/>
    <col min="3" max="3" width="21.75" style="47" customWidth="1"/>
    <col min="4" max="4" width="5.83203125" style="45" bestFit="1" customWidth="1"/>
    <col min="5" max="5" width="10.08203125" style="45" bestFit="1" customWidth="1"/>
    <col min="6" max="6" width="7" style="45" bestFit="1" customWidth="1"/>
    <col min="7" max="7" width="25" style="48" customWidth="1"/>
    <col min="8" max="8" width="1" style="45" customWidth="1"/>
    <col min="9" max="9" width="8.75" style="46"/>
    <col min="10" max="16384" width="8.75" style="45"/>
  </cols>
  <sheetData>
    <row r="1" spans="1:10" ht="27" customHeight="1" thickBot="1" x14ac:dyDescent="0.6">
      <c r="A1" s="357" t="s">
        <v>192</v>
      </c>
      <c r="B1" s="358"/>
      <c r="C1" s="42" t="s">
        <v>193</v>
      </c>
      <c r="D1" s="43"/>
      <c r="E1" s="43"/>
      <c r="F1" s="43"/>
      <c r="G1" s="44"/>
      <c r="I1" s="46" t="s">
        <v>194</v>
      </c>
      <c r="J1" s="45" t="s">
        <v>195</v>
      </c>
    </row>
    <row r="2" spans="1:10" ht="18.649999999999999" customHeight="1" thickBot="1" x14ac:dyDescent="0.6"/>
    <row r="3" spans="1:10" ht="27" customHeight="1" x14ac:dyDescent="0.55000000000000004">
      <c r="B3" s="359" t="s">
        <v>196</v>
      </c>
      <c r="C3" s="360"/>
      <c r="D3" s="363" t="s">
        <v>197</v>
      </c>
      <c r="E3" s="364"/>
      <c r="F3" s="364"/>
      <c r="G3" s="365"/>
      <c r="I3" s="46" t="s">
        <v>194</v>
      </c>
      <c r="J3" s="45" t="s">
        <v>198</v>
      </c>
    </row>
    <row r="4" spans="1:10" ht="27" customHeight="1" thickBot="1" x14ac:dyDescent="0.6">
      <c r="B4" s="361"/>
      <c r="C4" s="362"/>
      <c r="D4" s="366"/>
      <c r="E4" s="367"/>
      <c r="F4" s="367"/>
      <c r="G4" s="368"/>
    </row>
    <row r="5" spans="1:10" ht="18.649999999999999" customHeight="1" x14ac:dyDescent="0.55000000000000004"/>
    <row r="6" spans="1:10" ht="18.649999999999999" customHeight="1" x14ac:dyDescent="0.55000000000000004">
      <c r="B6" s="49" t="s">
        <v>199</v>
      </c>
      <c r="C6" s="50" t="s">
        <v>200</v>
      </c>
      <c r="D6" s="49" t="s">
        <v>201</v>
      </c>
      <c r="E6" s="49" t="s">
        <v>202</v>
      </c>
      <c r="F6" s="49" t="s">
        <v>203</v>
      </c>
      <c r="G6" s="50" t="s">
        <v>204</v>
      </c>
    </row>
    <row r="7" spans="1:10" ht="18.649999999999999" customHeight="1" x14ac:dyDescent="0.55000000000000004">
      <c r="B7" s="51" t="s">
        <v>205</v>
      </c>
      <c r="C7" s="52" t="s">
        <v>206</v>
      </c>
      <c r="D7" s="49" t="s">
        <v>192</v>
      </c>
      <c r="E7" s="49" t="s">
        <v>207</v>
      </c>
      <c r="F7" s="53" t="s">
        <v>208</v>
      </c>
      <c r="G7" s="52" t="s">
        <v>209</v>
      </c>
      <c r="I7" s="46" t="s">
        <v>194</v>
      </c>
      <c r="J7" s="45" t="s">
        <v>210</v>
      </c>
    </row>
    <row r="8" spans="1:10" ht="18.649999999999999" customHeight="1" x14ac:dyDescent="0.55000000000000004">
      <c r="B8" s="51" t="s">
        <v>211</v>
      </c>
      <c r="C8" s="52" t="s">
        <v>212</v>
      </c>
      <c r="D8" s="49" t="s">
        <v>213</v>
      </c>
      <c r="E8" s="49" t="s">
        <v>207</v>
      </c>
      <c r="F8" s="53" t="s">
        <v>208</v>
      </c>
      <c r="G8" s="52"/>
    </row>
    <row r="9" spans="1:10" ht="18.649999999999999" customHeight="1" x14ac:dyDescent="0.55000000000000004">
      <c r="B9" s="51" t="s">
        <v>214</v>
      </c>
      <c r="C9" s="52" t="s">
        <v>215</v>
      </c>
      <c r="D9" s="49" t="s">
        <v>216</v>
      </c>
      <c r="E9" s="49" t="s">
        <v>207</v>
      </c>
      <c r="F9" s="53" t="s">
        <v>208</v>
      </c>
      <c r="G9" s="52"/>
    </row>
    <row r="10" spans="1:10" ht="18.649999999999999" customHeight="1" x14ac:dyDescent="0.55000000000000004">
      <c r="B10" s="51" t="s">
        <v>217</v>
      </c>
      <c r="C10" s="52" t="s">
        <v>218</v>
      </c>
      <c r="D10" s="49" t="s">
        <v>219</v>
      </c>
      <c r="E10" s="49" t="s">
        <v>207</v>
      </c>
      <c r="F10" s="53" t="s">
        <v>208</v>
      </c>
      <c r="G10" s="52"/>
    </row>
    <row r="11" spans="1:10" ht="39" x14ac:dyDescent="0.55000000000000004">
      <c r="B11" s="51" t="s">
        <v>220</v>
      </c>
      <c r="C11" s="52" t="s">
        <v>221</v>
      </c>
      <c r="D11" s="49" t="s">
        <v>222</v>
      </c>
      <c r="E11" s="49" t="s">
        <v>223</v>
      </c>
      <c r="F11" s="53" t="s">
        <v>208</v>
      </c>
      <c r="G11" s="52"/>
    </row>
    <row r="12" spans="1:10" ht="18.649999999999999" customHeight="1" x14ac:dyDescent="0.55000000000000004">
      <c r="B12" s="51" t="s">
        <v>224</v>
      </c>
      <c r="C12" s="52" t="s">
        <v>225</v>
      </c>
      <c r="D12" s="49" t="s">
        <v>226</v>
      </c>
      <c r="E12" s="49" t="s">
        <v>207</v>
      </c>
      <c r="F12" s="53" t="s">
        <v>208</v>
      </c>
      <c r="G12" s="52"/>
    </row>
    <row r="13" spans="1:10" ht="18.649999999999999" customHeight="1" x14ac:dyDescent="0.55000000000000004">
      <c r="B13" s="51" t="s">
        <v>227</v>
      </c>
      <c r="C13" s="52" t="s">
        <v>228</v>
      </c>
      <c r="D13" s="49" t="s">
        <v>222</v>
      </c>
      <c r="E13" s="49" t="s">
        <v>223</v>
      </c>
      <c r="F13" s="53" t="s">
        <v>208</v>
      </c>
      <c r="G13" s="52"/>
    </row>
    <row r="14" spans="1:10" ht="54" customHeight="1" x14ac:dyDescent="0.55000000000000004">
      <c r="B14" s="51" t="s">
        <v>229</v>
      </c>
      <c r="C14" s="52" t="s">
        <v>230</v>
      </c>
      <c r="D14" s="49" t="s">
        <v>222</v>
      </c>
      <c r="E14" s="49" t="s">
        <v>223</v>
      </c>
      <c r="F14" s="53" t="s">
        <v>208</v>
      </c>
      <c r="G14" s="52" t="s">
        <v>231</v>
      </c>
    </row>
    <row r="15" spans="1:10" ht="26" x14ac:dyDescent="0.55000000000000004">
      <c r="B15" s="51" t="s">
        <v>232</v>
      </c>
      <c r="C15" s="52" t="s">
        <v>233</v>
      </c>
      <c r="D15" s="49" t="s">
        <v>234</v>
      </c>
      <c r="E15" s="50" t="s">
        <v>235</v>
      </c>
      <c r="F15" s="53" t="s">
        <v>208</v>
      </c>
      <c r="G15" s="52" t="s">
        <v>236</v>
      </c>
    </row>
    <row r="16" spans="1:10" ht="26.5" customHeight="1" x14ac:dyDescent="0.55000000000000004">
      <c r="B16" s="51" t="s">
        <v>237</v>
      </c>
      <c r="C16" s="52" t="s">
        <v>238</v>
      </c>
      <c r="D16" s="49" t="s">
        <v>222</v>
      </c>
      <c r="E16" s="49" t="s">
        <v>223</v>
      </c>
      <c r="F16" s="53" t="s">
        <v>208</v>
      </c>
      <c r="G16" s="52"/>
    </row>
    <row r="17" spans="2:7" ht="26" x14ac:dyDescent="0.55000000000000004">
      <c r="B17" s="51" t="s">
        <v>239</v>
      </c>
      <c r="C17" s="52" t="s">
        <v>240</v>
      </c>
      <c r="D17" s="49" t="s">
        <v>222</v>
      </c>
      <c r="E17" s="49" t="s">
        <v>223</v>
      </c>
      <c r="F17" s="53" t="s">
        <v>208</v>
      </c>
      <c r="G17" s="52"/>
    </row>
    <row r="18" spans="2:7" ht="39" x14ac:dyDescent="0.55000000000000004">
      <c r="B18" s="51" t="s">
        <v>241</v>
      </c>
      <c r="C18" s="52" t="s">
        <v>242</v>
      </c>
      <c r="D18" s="49" t="s">
        <v>243</v>
      </c>
      <c r="E18" s="50" t="s">
        <v>244</v>
      </c>
      <c r="F18" s="53" t="s">
        <v>208</v>
      </c>
      <c r="G18" s="52" t="s">
        <v>245</v>
      </c>
    </row>
    <row r="19" spans="2:7" ht="18" customHeight="1" x14ac:dyDescent="0.55000000000000004">
      <c r="B19" s="51" t="s">
        <v>246</v>
      </c>
      <c r="C19" s="52" t="s">
        <v>247</v>
      </c>
      <c r="D19" s="49" t="s">
        <v>222</v>
      </c>
      <c r="E19" s="50" t="s">
        <v>248</v>
      </c>
      <c r="F19" s="53" t="s">
        <v>208</v>
      </c>
      <c r="G19" s="52"/>
    </row>
    <row r="20" spans="2:7" ht="65" x14ac:dyDescent="0.55000000000000004">
      <c r="B20" s="51" t="s">
        <v>249</v>
      </c>
      <c r="C20" s="52" t="s">
        <v>250</v>
      </c>
      <c r="D20" s="49" t="s">
        <v>251</v>
      </c>
      <c r="E20" s="49" t="s">
        <v>207</v>
      </c>
      <c r="F20" s="53" t="s">
        <v>208</v>
      </c>
      <c r="G20" s="52" t="s">
        <v>252</v>
      </c>
    </row>
    <row r="21" spans="2:7" ht="18.649999999999999" customHeight="1" x14ac:dyDescent="0.55000000000000004">
      <c r="B21" s="51" t="s">
        <v>253</v>
      </c>
      <c r="C21" s="52" t="s">
        <v>254</v>
      </c>
      <c r="D21" s="49" t="s">
        <v>222</v>
      </c>
      <c r="E21" s="49" t="s">
        <v>223</v>
      </c>
      <c r="F21" s="53" t="s">
        <v>208</v>
      </c>
      <c r="G21" s="52"/>
    </row>
    <row r="22" spans="2:7" ht="26" x14ac:dyDescent="0.55000000000000004">
      <c r="B22" s="51" t="s">
        <v>255</v>
      </c>
      <c r="C22" s="52" t="s">
        <v>256</v>
      </c>
      <c r="D22" s="49" t="s">
        <v>222</v>
      </c>
      <c r="E22" s="49" t="s">
        <v>223</v>
      </c>
      <c r="F22" s="53" t="s">
        <v>208</v>
      </c>
      <c r="G22" s="52"/>
    </row>
    <row r="23" spans="2:7" ht="18.649999999999999" customHeight="1" x14ac:dyDescent="0.55000000000000004">
      <c r="B23" s="51" t="s">
        <v>257</v>
      </c>
      <c r="C23" s="52" t="s">
        <v>258</v>
      </c>
      <c r="D23" s="49" t="s">
        <v>222</v>
      </c>
      <c r="E23" s="49" t="s">
        <v>223</v>
      </c>
      <c r="F23" s="53" t="s">
        <v>222</v>
      </c>
      <c r="G23" s="52" t="s">
        <v>259</v>
      </c>
    </row>
    <row r="24" spans="2:7" ht="26.5" customHeight="1" x14ac:dyDescent="0.55000000000000004">
      <c r="B24" s="51" t="s">
        <v>260</v>
      </c>
      <c r="C24" s="52" t="s">
        <v>261</v>
      </c>
      <c r="D24" s="49" t="s">
        <v>222</v>
      </c>
      <c r="E24" s="49" t="s">
        <v>222</v>
      </c>
      <c r="F24" s="53" t="s">
        <v>222</v>
      </c>
      <c r="G24" s="52" t="s">
        <v>262</v>
      </c>
    </row>
    <row r="25" spans="2:7" ht="18.649999999999999" customHeight="1" x14ac:dyDescent="0.55000000000000004">
      <c r="B25" s="54" t="s">
        <v>263</v>
      </c>
      <c r="D25" s="46"/>
      <c r="E25" s="46"/>
      <c r="F25" s="46"/>
      <c r="G25" s="47"/>
    </row>
    <row r="26" spans="2:7" ht="18" customHeight="1" x14ac:dyDescent="0.55000000000000004"/>
  </sheetData>
  <mergeCells count="3">
    <mergeCell ref="A1:B1"/>
    <mergeCell ref="B3:C4"/>
    <mergeCell ref="D3:G4"/>
  </mergeCells>
  <phoneticPr fontId="16"/>
  <dataValidations count="2">
    <dataValidation type="list" allowBlank="1" showInputMessage="1" showErrorMessage="1" sqref="F23:F24" xr:uid="{1EE8E943-7B34-406B-AE50-CD3FF7078AF3}">
      <formula1>"○,―"</formula1>
    </dataValidation>
    <dataValidation type="list" allowBlank="1" showInputMessage="1" showErrorMessage="1" sqref="F7:F22" xr:uid="{3275561D-6E11-4440-93D7-0414322FA774}">
      <formula1>"○,―,"</formula1>
    </dataValidation>
  </dataValidations>
  <pageMargins left="0.7" right="0.7" top="0.75" bottom="0.75" header="0.3" footer="0.3"/>
  <pageSetup paperSize="9" scale="5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8CDC8-0031-4021-BDC5-16D15667B28B}">
  <dimension ref="A1:K25"/>
  <sheetViews>
    <sheetView view="pageBreakPreview" zoomScaleSheetLayoutView="100" workbookViewId="0">
      <selection activeCell="B6" sqref="B6"/>
    </sheetView>
  </sheetViews>
  <sheetFormatPr defaultRowHeight="18" x14ac:dyDescent="0.55000000000000004"/>
  <cols>
    <col min="1" max="1" width="1.75" style="45" customWidth="1"/>
    <col min="2" max="2" width="9" style="45" customWidth="1"/>
    <col min="3" max="3" width="21.75" style="47" customWidth="1"/>
    <col min="4" max="6" width="18.75" style="45" customWidth="1"/>
    <col min="7" max="7" width="9" style="45" customWidth="1"/>
    <col min="8" max="8" width="22.5" style="48" customWidth="1"/>
    <col min="9" max="9" width="1.75" style="45" customWidth="1"/>
    <col min="10" max="11" width="9" style="45" customWidth="1"/>
  </cols>
  <sheetData>
    <row r="1" spans="1:11" ht="19.5" thickBot="1" x14ac:dyDescent="0.6">
      <c r="A1" s="357" t="s">
        <v>226</v>
      </c>
      <c r="B1" s="358"/>
      <c r="C1" s="369" t="s">
        <v>264</v>
      </c>
      <c r="D1" s="370"/>
      <c r="E1" s="370"/>
      <c r="F1" s="370"/>
      <c r="G1" s="370"/>
      <c r="H1" s="371"/>
      <c r="J1" s="46"/>
    </row>
    <row r="3" spans="1:11" x14ac:dyDescent="0.55000000000000004">
      <c r="B3" s="49" t="s">
        <v>199</v>
      </c>
      <c r="C3" s="50" t="s">
        <v>265</v>
      </c>
      <c r="D3" s="49" t="s">
        <v>266</v>
      </c>
      <c r="E3" s="49" t="s">
        <v>267</v>
      </c>
      <c r="F3" s="49" t="s">
        <v>268</v>
      </c>
      <c r="G3" s="50" t="s">
        <v>269</v>
      </c>
      <c r="H3" s="50" t="s">
        <v>270</v>
      </c>
    </row>
    <row r="4" spans="1:11" x14ac:dyDescent="0.55000000000000004">
      <c r="B4" s="55">
        <v>1</v>
      </c>
      <c r="C4" s="55" t="s">
        <v>271</v>
      </c>
      <c r="D4" s="56" t="s">
        <v>167</v>
      </c>
      <c r="E4" s="56" t="s">
        <v>169</v>
      </c>
      <c r="F4" s="56" t="s">
        <v>272</v>
      </c>
      <c r="G4" s="57">
        <v>125</v>
      </c>
      <c r="H4" s="58"/>
      <c r="J4" s="46" t="s">
        <v>194</v>
      </c>
      <c r="K4" s="45" t="s">
        <v>273</v>
      </c>
    </row>
    <row r="5" spans="1:11" x14ac:dyDescent="0.55000000000000004">
      <c r="B5" s="55"/>
      <c r="C5" s="55"/>
      <c r="D5" s="56"/>
      <c r="E5" s="56"/>
      <c r="F5" s="56"/>
      <c r="G5" s="57"/>
      <c r="H5" s="58"/>
      <c r="K5" s="45" t="s">
        <v>274</v>
      </c>
    </row>
    <row r="6" spans="1:11" x14ac:dyDescent="0.55000000000000004">
      <c r="B6" s="55"/>
      <c r="C6" s="55"/>
      <c r="D6" s="56"/>
      <c r="E6" s="56"/>
      <c r="F6" s="56"/>
      <c r="G6" s="57"/>
      <c r="H6" s="58"/>
    </row>
    <row r="7" spans="1:11" x14ac:dyDescent="0.55000000000000004">
      <c r="B7" s="55">
        <v>2</v>
      </c>
      <c r="C7" s="55" t="s">
        <v>275</v>
      </c>
      <c r="D7" s="56" t="s">
        <v>168</v>
      </c>
      <c r="E7" s="56" t="s">
        <v>177</v>
      </c>
      <c r="F7" s="56" t="s">
        <v>276</v>
      </c>
      <c r="G7" s="57">
        <v>1</v>
      </c>
      <c r="H7" s="58"/>
    </row>
    <row r="8" spans="1:11" x14ac:dyDescent="0.55000000000000004">
      <c r="B8" s="55"/>
      <c r="C8" s="55"/>
      <c r="D8" s="56"/>
      <c r="E8" s="56"/>
      <c r="F8" s="56"/>
      <c r="G8" s="57"/>
      <c r="H8" s="58"/>
    </row>
    <row r="9" spans="1:11" x14ac:dyDescent="0.55000000000000004">
      <c r="B9" s="55"/>
      <c r="C9" s="55"/>
      <c r="D9" s="56"/>
      <c r="E9" s="56"/>
      <c r="F9" s="56"/>
      <c r="G9" s="57"/>
      <c r="H9" s="58"/>
    </row>
    <row r="10" spans="1:11" x14ac:dyDescent="0.55000000000000004">
      <c r="B10" s="55">
        <v>3</v>
      </c>
      <c r="C10" s="55" t="s">
        <v>277</v>
      </c>
      <c r="D10" s="56" t="s">
        <v>171</v>
      </c>
      <c r="E10" s="56" t="s">
        <v>178</v>
      </c>
      <c r="F10" s="56" t="s">
        <v>278</v>
      </c>
      <c r="G10" s="57">
        <v>1</v>
      </c>
      <c r="H10" s="58"/>
    </row>
    <row r="11" spans="1:11" x14ac:dyDescent="0.55000000000000004">
      <c r="B11" s="55"/>
      <c r="C11" s="55"/>
      <c r="D11" s="56"/>
      <c r="E11" s="56"/>
      <c r="F11" s="56"/>
      <c r="G11" s="57"/>
      <c r="H11" s="58"/>
    </row>
    <row r="12" spans="1:11" x14ac:dyDescent="0.55000000000000004">
      <c r="B12" s="55"/>
      <c r="C12" s="55"/>
      <c r="D12" s="56"/>
      <c r="E12" s="56"/>
      <c r="F12" s="56"/>
      <c r="G12" s="57"/>
      <c r="H12" s="58"/>
    </row>
    <row r="13" spans="1:11" x14ac:dyDescent="0.55000000000000004">
      <c r="B13" s="55">
        <v>4</v>
      </c>
      <c r="C13" s="55" t="s">
        <v>279</v>
      </c>
      <c r="D13" s="56" t="s">
        <v>280</v>
      </c>
      <c r="E13" s="56" t="s">
        <v>281</v>
      </c>
      <c r="F13" s="56" t="s">
        <v>282</v>
      </c>
      <c r="G13" s="57">
        <v>100</v>
      </c>
      <c r="H13" s="58"/>
    </row>
    <row r="14" spans="1:11" x14ac:dyDescent="0.55000000000000004">
      <c r="B14" s="55">
        <v>5</v>
      </c>
      <c r="C14" s="55" t="s">
        <v>283</v>
      </c>
      <c r="D14" s="56" t="s">
        <v>284</v>
      </c>
      <c r="E14" s="56" t="s">
        <v>285</v>
      </c>
      <c r="F14" s="56" t="s">
        <v>286</v>
      </c>
      <c r="G14" s="57">
        <v>1</v>
      </c>
      <c r="H14" s="58"/>
    </row>
    <row r="15" spans="1:11" x14ac:dyDescent="0.55000000000000004">
      <c r="B15" s="58"/>
      <c r="C15" s="58"/>
      <c r="D15" s="59"/>
      <c r="E15" s="59"/>
      <c r="F15" s="59"/>
      <c r="G15" s="59"/>
      <c r="H15" s="58"/>
    </row>
    <row r="16" spans="1:11" x14ac:dyDescent="0.55000000000000004">
      <c r="B16" s="58"/>
      <c r="C16" s="58"/>
      <c r="D16" s="59"/>
      <c r="E16" s="59"/>
      <c r="F16" s="59"/>
      <c r="G16" s="59"/>
      <c r="H16" s="58"/>
    </row>
    <row r="17" spans="2:8" x14ac:dyDescent="0.55000000000000004">
      <c r="B17" s="58"/>
      <c r="C17" s="58"/>
      <c r="D17" s="59"/>
      <c r="E17" s="59"/>
      <c r="F17" s="59"/>
      <c r="G17" s="59"/>
      <c r="H17" s="58"/>
    </row>
    <row r="18" spans="2:8" x14ac:dyDescent="0.55000000000000004">
      <c r="B18" s="58"/>
      <c r="C18" s="58"/>
      <c r="D18" s="59"/>
      <c r="E18" s="59"/>
      <c r="F18" s="59"/>
      <c r="G18" s="59"/>
      <c r="H18" s="58"/>
    </row>
    <row r="19" spans="2:8" x14ac:dyDescent="0.55000000000000004">
      <c r="B19" s="58"/>
      <c r="C19" s="58"/>
      <c r="D19" s="59"/>
      <c r="E19" s="59"/>
      <c r="F19" s="59"/>
      <c r="G19" s="59"/>
      <c r="H19" s="58"/>
    </row>
    <row r="20" spans="2:8" x14ac:dyDescent="0.55000000000000004">
      <c r="B20" s="58"/>
      <c r="C20" s="58"/>
      <c r="D20" s="59"/>
      <c r="E20" s="59"/>
      <c r="F20" s="59"/>
      <c r="G20" s="59"/>
      <c r="H20" s="58"/>
    </row>
    <row r="21" spans="2:8" x14ac:dyDescent="0.55000000000000004">
      <c r="B21" s="58"/>
      <c r="C21" s="58"/>
      <c r="D21" s="59"/>
      <c r="E21" s="59"/>
      <c r="F21" s="59"/>
      <c r="G21" s="59"/>
      <c r="H21" s="58"/>
    </row>
    <row r="22" spans="2:8" x14ac:dyDescent="0.55000000000000004">
      <c r="B22" s="58"/>
      <c r="C22" s="58"/>
      <c r="D22" s="59"/>
      <c r="E22" s="59"/>
      <c r="F22" s="59"/>
      <c r="G22" s="59"/>
      <c r="H22" s="58"/>
    </row>
    <row r="23" spans="2:8" x14ac:dyDescent="0.55000000000000004">
      <c r="B23" s="372" t="s">
        <v>287</v>
      </c>
      <c r="C23" s="372"/>
      <c r="D23" s="372"/>
      <c r="E23" s="372"/>
      <c r="F23" s="372"/>
      <c r="G23" s="372"/>
      <c r="H23" s="372"/>
    </row>
    <row r="24" spans="2:8" x14ac:dyDescent="0.55000000000000004">
      <c r="B24" s="373"/>
      <c r="C24" s="373"/>
      <c r="D24" s="373"/>
      <c r="E24" s="373"/>
      <c r="F24" s="373"/>
      <c r="G24" s="373"/>
      <c r="H24" s="373"/>
    </row>
    <row r="25" spans="2:8" x14ac:dyDescent="0.55000000000000004">
      <c r="B25" s="45" t="s">
        <v>288</v>
      </c>
    </row>
  </sheetData>
  <mergeCells count="3">
    <mergeCell ref="A1:B1"/>
    <mergeCell ref="C1:H1"/>
    <mergeCell ref="B23:H24"/>
  </mergeCells>
  <phoneticPr fontId="16"/>
  <pageMargins left="0.7" right="0.7" top="0.75" bottom="0.75" header="0.3" footer="0.3"/>
  <pageSetup paperSize="9" scale="5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31B71-40E6-4726-8D2D-B59E5D88E929}">
  <sheetPr>
    <pageSetUpPr fitToPage="1"/>
  </sheetPr>
  <dimension ref="A1:L33"/>
  <sheetViews>
    <sheetView showGridLines="0" view="pageBreakPreview" zoomScaleNormal="85" zoomScaleSheetLayoutView="100" workbookViewId="0">
      <selection activeCell="B6" sqref="B6"/>
    </sheetView>
  </sheetViews>
  <sheetFormatPr defaultColWidth="8.75" defaultRowHeight="18" x14ac:dyDescent="0.55000000000000004"/>
  <cols>
    <col min="1" max="1" width="1.75" style="45" customWidth="1"/>
    <col min="2" max="2" width="8.75" style="45"/>
    <col min="3" max="3" width="15.75" style="45" customWidth="1"/>
    <col min="4" max="4" width="8.75" style="45"/>
    <col min="5" max="5" width="4.25" style="45" bestFit="1" customWidth="1"/>
    <col min="6" max="6" width="11.25" style="45" bestFit="1" customWidth="1"/>
    <col min="7" max="7" width="28.08203125" style="45" customWidth="1"/>
    <col min="8" max="8" width="1.75" style="45" customWidth="1"/>
    <col min="9" max="9" width="8.75" style="62"/>
    <col min="10" max="11" width="8.75" style="63"/>
  </cols>
  <sheetData>
    <row r="1" spans="1:12" s="64" customFormat="1" ht="27" customHeight="1" thickBot="1" x14ac:dyDescent="0.6">
      <c r="A1" s="357" t="s">
        <v>234</v>
      </c>
      <c r="B1" s="358"/>
      <c r="C1" s="369" t="s">
        <v>289</v>
      </c>
      <c r="D1" s="370"/>
      <c r="E1" s="370"/>
      <c r="F1" s="370"/>
      <c r="G1" s="371"/>
      <c r="H1" s="61"/>
      <c r="I1" s="62" t="s">
        <v>194</v>
      </c>
      <c r="J1" s="63" t="s">
        <v>290</v>
      </c>
    </row>
    <row r="2" spans="1:12" x14ac:dyDescent="0.55000000000000004">
      <c r="A2" s="65"/>
      <c r="B2" s="65"/>
    </row>
    <row r="3" spans="1:12" ht="18.5" thickBot="1" x14ac:dyDescent="0.6">
      <c r="A3" s="65"/>
      <c r="B3" s="66" t="s">
        <v>291</v>
      </c>
    </row>
    <row r="4" spans="1:12" ht="18.5" thickBot="1" x14ac:dyDescent="0.6">
      <c r="A4" s="65"/>
      <c r="B4" s="66"/>
      <c r="C4" s="67">
        <v>50</v>
      </c>
      <c r="D4" s="45" t="s">
        <v>170</v>
      </c>
    </row>
    <row r="5" spans="1:12" x14ac:dyDescent="0.55000000000000004">
      <c r="A5" s="65"/>
      <c r="B5" s="65"/>
      <c r="C5" s="68">
        <f>ROUNDDOWN(C4,0)</f>
        <v>50</v>
      </c>
      <c r="D5" s="69" t="s">
        <v>292</v>
      </c>
    </row>
    <row r="6" spans="1:12" x14ac:dyDescent="0.55000000000000004">
      <c r="A6" s="45" t="s">
        <v>293</v>
      </c>
      <c r="L6" s="63"/>
    </row>
    <row r="7" spans="1:12" ht="18.5" thickBot="1" x14ac:dyDescent="0.6">
      <c r="B7" s="66" t="s">
        <v>294</v>
      </c>
      <c r="L7" s="63"/>
    </row>
    <row r="8" spans="1:12" ht="18.5" thickBot="1" x14ac:dyDescent="0.6">
      <c r="C8" s="70">
        <f>SUM(C11:C22)</f>
        <v>20000</v>
      </c>
      <c r="D8" s="45" t="s">
        <v>295</v>
      </c>
      <c r="E8" s="46" t="s">
        <v>296</v>
      </c>
      <c r="F8" s="71" t="s">
        <v>297</v>
      </c>
      <c r="I8" s="62" t="s">
        <v>194</v>
      </c>
      <c r="J8" s="63" t="s">
        <v>298</v>
      </c>
      <c r="L8" s="63"/>
    </row>
    <row r="9" spans="1:12" x14ac:dyDescent="0.55000000000000004">
      <c r="L9" s="63"/>
    </row>
    <row r="10" spans="1:12" ht="18.5" thickBot="1" x14ac:dyDescent="0.6">
      <c r="B10" s="66" t="s">
        <v>299</v>
      </c>
      <c r="L10" s="63"/>
    </row>
    <row r="11" spans="1:12" ht="18.5" thickBot="1" x14ac:dyDescent="0.6">
      <c r="B11" s="72" t="s">
        <v>300</v>
      </c>
      <c r="C11" s="67">
        <v>1500</v>
      </c>
      <c r="D11" s="45" t="s">
        <v>301</v>
      </c>
      <c r="I11" s="62" t="s">
        <v>194</v>
      </c>
      <c r="J11" s="63" t="s">
        <v>302</v>
      </c>
      <c r="L11" s="63"/>
    </row>
    <row r="12" spans="1:12" ht="18.5" thickBot="1" x14ac:dyDescent="0.6">
      <c r="B12" s="72" t="s">
        <v>303</v>
      </c>
      <c r="C12" s="67">
        <v>1500</v>
      </c>
      <c r="D12" s="45" t="s">
        <v>301</v>
      </c>
      <c r="L12" s="63"/>
    </row>
    <row r="13" spans="1:12" ht="18.5" thickBot="1" x14ac:dyDescent="0.6">
      <c r="B13" s="72" t="s">
        <v>304</v>
      </c>
      <c r="C13" s="67">
        <v>2000</v>
      </c>
      <c r="D13" s="45" t="s">
        <v>301</v>
      </c>
    </row>
    <row r="14" spans="1:12" ht="18.5" thickBot="1" x14ac:dyDescent="0.6">
      <c r="B14" s="72" t="s">
        <v>305</v>
      </c>
      <c r="C14" s="67">
        <v>2000</v>
      </c>
      <c r="D14" s="45" t="s">
        <v>301</v>
      </c>
    </row>
    <row r="15" spans="1:12" ht="18.5" thickBot="1" x14ac:dyDescent="0.6">
      <c r="B15" s="72" t="s">
        <v>306</v>
      </c>
      <c r="C15" s="67">
        <v>2000</v>
      </c>
      <c r="D15" s="45" t="s">
        <v>301</v>
      </c>
    </row>
    <row r="16" spans="1:12" ht="18.5" thickBot="1" x14ac:dyDescent="0.6">
      <c r="B16" s="72" t="s">
        <v>307</v>
      </c>
      <c r="C16" s="67">
        <v>2000</v>
      </c>
      <c r="D16" s="45" t="s">
        <v>301</v>
      </c>
      <c r="E16" s="47"/>
    </row>
    <row r="17" spans="1:10" ht="18.5" thickBot="1" x14ac:dyDescent="0.6">
      <c r="B17" s="72" t="s">
        <v>308</v>
      </c>
      <c r="C17" s="67">
        <v>1500</v>
      </c>
      <c r="D17" s="45" t="s">
        <v>301</v>
      </c>
    </row>
    <row r="18" spans="1:10" ht="18.5" thickBot="1" x14ac:dyDescent="0.6">
      <c r="B18" s="72" t="s">
        <v>309</v>
      </c>
      <c r="C18" s="67">
        <v>1500</v>
      </c>
      <c r="D18" s="45" t="s">
        <v>301</v>
      </c>
    </row>
    <row r="19" spans="1:10" ht="18.5" thickBot="1" x14ac:dyDescent="0.6">
      <c r="B19" s="72" t="s">
        <v>310</v>
      </c>
      <c r="C19" s="67">
        <v>1500</v>
      </c>
      <c r="D19" s="45" t="s">
        <v>301</v>
      </c>
    </row>
    <row r="20" spans="1:10" ht="18.5" thickBot="1" x14ac:dyDescent="0.6">
      <c r="B20" s="72" t="s">
        <v>311</v>
      </c>
      <c r="C20" s="67">
        <v>1500</v>
      </c>
      <c r="D20" s="45" t="s">
        <v>301</v>
      </c>
    </row>
    <row r="21" spans="1:10" ht="18.5" thickBot="1" x14ac:dyDescent="0.6">
      <c r="B21" s="72" t="s">
        <v>312</v>
      </c>
      <c r="C21" s="67">
        <v>1500</v>
      </c>
      <c r="D21" s="45" t="s">
        <v>301</v>
      </c>
    </row>
    <row r="22" spans="1:10" ht="18.5" thickBot="1" x14ac:dyDescent="0.6">
      <c r="B22" s="72" t="s">
        <v>313</v>
      </c>
      <c r="C22" s="67">
        <v>1500</v>
      </c>
      <c r="D22" s="45" t="s">
        <v>301</v>
      </c>
    </row>
    <row r="23" spans="1:10" s="63" customFormat="1" ht="19.149999999999999" customHeight="1" x14ac:dyDescent="0.55000000000000004">
      <c r="A23" s="45"/>
      <c r="B23" s="45"/>
      <c r="C23" s="45"/>
      <c r="D23" s="45"/>
      <c r="E23" s="45"/>
      <c r="F23" s="45"/>
      <c r="G23" s="45"/>
      <c r="H23" s="45"/>
      <c r="I23" s="62"/>
    </row>
    <row r="24" spans="1:10" s="63" customFormat="1" ht="19.149999999999999" customHeight="1" thickBot="1" x14ac:dyDescent="0.6">
      <c r="A24" s="45" t="s">
        <v>314</v>
      </c>
      <c r="B24" s="45"/>
      <c r="C24" s="45"/>
      <c r="D24" s="45"/>
      <c r="E24" s="45"/>
      <c r="F24" s="45"/>
      <c r="G24" s="45"/>
      <c r="H24" s="45"/>
      <c r="I24" s="62"/>
    </row>
    <row r="25" spans="1:10" s="63" customFormat="1" ht="19.149999999999999" customHeight="1" thickBot="1" x14ac:dyDescent="0.6">
      <c r="A25" s="45"/>
      <c r="B25" s="45"/>
      <c r="C25" s="67">
        <v>19000</v>
      </c>
      <c r="D25" s="45" t="s">
        <v>295</v>
      </c>
      <c r="E25" s="46" t="s">
        <v>296</v>
      </c>
      <c r="F25" s="71" t="s">
        <v>315</v>
      </c>
      <c r="G25" s="45"/>
      <c r="H25" s="45"/>
      <c r="I25" s="62"/>
    </row>
    <row r="26" spans="1:10" s="63" customFormat="1" ht="19.149999999999999" customHeight="1" x14ac:dyDescent="0.55000000000000004">
      <c r="A26" s="45"/>
      <c r="B26" s="45"/>
      <c r="C26" s="45"/>
      <c r="D26" s="45"/>
      <c r="E26" s="45"/>
      <c r="F26" s="45"/>
      <c r="G26" s="45"/>
      <c r="H26" s="45"/>
      <c r="I26" s="62"/>
    </row>
    <row r="27" spans="1:10" ht="18.5" thickBot="1" x14ac:dyDescent="0.6">
      <c r="A27" s="45" t="s">
        <v>316</v>
      </c>
    </row>
    <row r="28" spans="1:10" ht="18.5" thickBot="1" x14ac:dyDescent="0.6">
      <c r="C28" s="70">
        <f>C8-C25</f>
        <v>1000</v>
      </c>
      <c r="E28" s="46" t="s">
        <v>296</v>
      </c>
      <c r="F28" s="71" t="s">
        <v>317</v>
      </c>
      <c r="I28" s="62" t="s">
        <v>194</v>
      </c>
      <c r="J28" s="63" t="s">
        <v>298</v>
      </c>
    </row>
    <row r="29" spans="1:10" ht="18.5" thickBot="1" x14ac:dyDescent="0.6">
      <c r="B29" s="45" t="s">
        <v>318</v>
      </c>
      <c r="C29" s="46"/>
    </row>
    <row r="30" spans="1:10" ht="18.5" thickBot="1" x14ac:dyDescent="0.6">
      <c r="C30" s="73" t="str">
        <f>IF(C8-C25&gt;=0,"適合","不適合")</f>
        <v>適合</v>
      </c>
      <c r="I30" s="62" t="s">
        <v>194</v>
      </c>
      <c r="J30" s="63" t="s">
        <v>298</v>
      </c>
    </row>
    <row r="32" spans="1:10" ht="18.5" thickBot="1" x14ac:dyDescent="0.6">
      <c r="A32" s="65" t="s">
        <v>319</v>
      </c>
    </row>
    <row r="33" spans="3:4" ht="18.5" thickBot="1" x14ac:dyDescent="0.6">
      <c r="C33" s="67">
        <v>0</v>
      </c>
      <c r="D33" s="45" t="s">
        <v>295</v>
      </c>
    </row>
  </sheetData>
  <mergeCells count="2">
    <mergeCell ref="A1:B1"/>
    <mergeCell ref="C1:G1"/>
  </mergeCells>
  <phoneticPr fontId="16"/>
  <pageMargins left="0.70866141732283472" right="0.70866141732283472" top="0.74803149606299213" bottom="0.55118110236220474" header="0.31496062992125984" footer="0.31496062992125984"/>
  <pageSetup paperSize="9" scale="41"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6A4DB4-2DBD-4718-AC4B-468028B7BE49}">
  <dimension ref="A1:S35"/>
  <sheetViews>
    <sheetView showGridLines="0" view="pageBreakPreview" topLeftCell="I1" zoomScaleSheetLayoutView="100" workbookViewId="0">
      <selection activeCell="B6" sqref="B6"/>
    </sheetView>
  </sheetViews>
  <sheetFormatPr defaultColWidth="8.75" defaultRowHeight="18" x14ac:dyDescent="0.55000000000000004"/>
  <cols>
    <col min="1" max="1" width="1.75" style="45" customWidth="1"/>
    <col min="2" max="2" width="7.75" style="45" customWidth="1"/>
    <col min="3" max="3" width="17.75" style="45" customWidth="1"/>
    <col min="4" max="4" width="8.83203125" style="45" bestFit="1" customWidth="1"/>
    <col min="5" max="5" width="6.25" style="45" customWidth="1"/>
    <col min="6" max="6" width="8.83203125" style="45" bestFit="1" customWidth="1"/>
    <col min="7" max="7" width="10.75" style="45" bestFit="1" customWidth="1"/>
    <col min="8" max="8" width="16.58203125" style="45" customWidth="1"/>
    <col min="9" max="9" width="1.75" style="45" customWidth="1"/>
    <col min="10" max="10" width="8.75" style="62"/>
    <col min="11" max="11" width="19.9140625" style="63" customWidth="1"/>
    <col min="12" max="12" width="9.25" bestFit="1" customWidth="1"/>
    <col min="13" max="13" width="16.33203125" customWidth="1"/>
    <col min="14" max="14" width="18.75" customWidth="1"/>
    <col min="15" max="15" width="20" customWidth="1"/>
    <col min="16" max="16" width="11.58203125" bestFit="1" customWidth="1"/>
    <col min="17" max="17" width="2" customWidth="1"/>
  </cols>
  <sheetData>
    <row r="1" spans="1:19" s="64" customFormat="1" ht="27" customHeight="1" thickBot="1" x14ac:dyDescent="0.6">
      <c r="A1" s="357" t="s">
        <v>320</v>
      </c>
      <c r="B1" s="358"/>
      <c r="C1" s="369" t="s">
        <v>321</v>
      </c>
      <c r="D1" s="370"/>
      <c r="E1" s="370"/>
      <c r="F1" s="370"/>
      <c r="G1" s="370"/>
      <c r="H1" s="371"/>
      <c r="I1" s="61"/>
      <c r="J1" s="62" t="s">
        <v>194</v>
      </c>
      <c r="K1" s="63" t="s">
        <v>290</v>
      </c>
    </row>
    <row r="2" spans="1:19" x14ac:dyDescent="0.55000000000000004">
      <c r="A2" s="65"/>
      <c r="B2" s="65"/>
    </row>
    <row r="3" spans="1:19" ht="18.5" thickBot="1" x14ac:dyDescent="0.6">
      <c r="B3" s="66" t="s">
        <v>322</v>
      </c>
      <c r="E3" s="66" t="s">
        <v>291</v>
      </c>
      <c r="J3" s="62" t="s">
        <v>194</v>
      </c>
      <c r="K3" s="63" t="s">
        <v>323</v>
      </c>
    </row>
    <row r="4" spans="1:19" ht="18.5" thickBot="1" x14ac:dyDescent="0.6">
      <c r="C4" s="74">
        <v>20</v>
      </c>
      <c r="D4" s="45" t="s">
        <v>150</v>
      </c>
      <c r="E4" s="386">
        <v>50</v>
      </c>
      <c r="F4" s="387"/>
      <c r="G4" s="45" t="s">
        <v>170</v>
      </c>
      <c r="H4" s="75"/>
      <c r="J4" s="62" t="s">
        <v>194</v>
      </c>
      <c r="K4" s="63" t="s">
        <v>324</v>
      </c>
    </row>
    <row r="5" spans="1:19" ht="18.5" thickBot="1" x14ac:dyDescent="0.6">
      <c r="C5" s="76"/>
      <c r="E5" s="77" t="s">
        <v>325</v>
      </c>
      <c r="F5" s="78"/>
      <c r="H5" s="75"/>
      <c r="J5" s="62" t="s">
        <v>194</v>
      </c>
      <c r="K5" s="63" t="s">
        <v>326</v>
      </c>
      <c r="Q5" s="79"/>
      <c r="R5" s="1" t="s">
        <v>327</v>
      </c>
      <c r="S5" s="1" t="s">
        <v>328</v>
      </c>
    </row>
    <row r="6" spans="1:19" ht="18.5" thickBot="1" x14ac:dyDescent="0.6">
      <c r="C6" s="76"/>
      <c r="E6" s="388" t="s">
        <v>329</v>
      </c>
      <c r="F6" s="389"/>
      <c r="H6" s="75"/>
      <c r="K6" s="80" t="s">
        <v>330</v>
      </c>
      <c r="L6" s="81" t="s">
        <v>331</v>
      </c>
      <c r="M6" s="81" t="s">
        <v>332</v>
      </c>
      <c r="N6" s="81" t="s">
        <v>333</v>
      </c>
      <c r="O6" s="81" t="s">
        <v>334</v>
      </c>
      <c r="P6" s="81" t="s">
        <v>335</v>
      </c>
      <c r="Q6" s="79"/>
      <c r="R6" s="1">
        <v>16.7</v>
      </c>
      <c r="S6" s="1">
        <v>13.3</v>
      </c>
    </row>
    <row r="7" spans="1:19" ht="18.5" thickBot="1" x14ac:dyDescent="0.6">
      <c r="C7" s="82"/>
      <c r="E7" s="65" t="s">
        <v>336</v>
      </c>
      <c r="F7" s="46"/>
      <c r="K7" s="80" t="s">
        <v>337</v>
      </c>
      <c r="L7" s="83">
        <v>0.13300000000000001</v>
      </c>
      <c r="M7" s="83">
        <v>0.13100000000000001</v>
      </c>
      <c r="N7" s="83">
        <v>0.13700000000000001</v>
      </c>
      <c r="O7" s="83">
        <v>0.14199999999999999</v>
      </c>
      <c r="P7" s="83">
        <v>0.14699999999999999</v>
      </c>
      <c r="Q7" s="79"/>
      <c r="R7" s="1">
        <v>15.5</v>
      </c>
      <c r="S7" s="1">
        <v>13.1</v>
      </c>
    </row>
    <row r="8" spans="1:19" ht="18.649999999999999" customHeight="1" thickBot="1" x14ac:dyDescent="0.6">
      <c r="B8" s="66"/>
      <c r="E8" s="390">
        <v>13.1</v>
      </c>
      <c r="F8" s="391"/>
      <c r="G8" s="45" t="s">
        <v>338</v>
      </c>
      <c r="J8" s="62" t="s">
        <v>194</v>
      </c>
      <c r="K8" s="80" t="s">
        <v>339</v>
      </c>
      <c r="L8" s="83">
        <v>0.16700000000000001</v>
      </c>
      <c r="M8" s="83">
        <v>0.155</v>
      </c>
      <c r="N8" s="83">
        <v>0.157</v>
      </c>
      <c r="O8" s="83">
        <v>0.158</v>
      </c>
      <c r="P8" s="83">
        <v>0.16800000000000001</v>
      </c>
      <c r="Q8" s="79"/>
      <c r="R8" s="1">
        <v>15.7</v>
      </c>
      <c r="S8" s="1">
        <v>13.7</v>
      </c>
    </row>
    <row r="9" spans="1:19" ht="18.649999999999999" customHeight="1" thickBot="1" x14ac:dyDescent="0.6">
      <c r="B9" s="66"/>
      <c r="E9" s="45" t="s">
        <v>340</v>
      </c>
      <c r="F9" s="84"/>
      <c r="G9" s="85"/>
      <c r="H9" s="86" t="s">
        <v>341</v>
      </c>
      <c r="K9" s="63" t="s">
        <v>342</v>
      </c>
      <c r="Q9" s="79"/>
      <c r="R9" s="1">
        <v>15.8</v>
      </c>
      <c r="S9" s="1">
        <v>14.2</v>
      </c>
    </row>
    <row r="10" spans="1:19" ht="18.5" thickBot="1" x14ac:dyDescent="0.6">
      <c r="B10" s="46"/>
      <c r="E10" s="392">
        <f>ROUNDDOWN(E4*E8/100*8,1)</f>
        <v>52.4</v>
      </c>
      <c r="F10" s="393"/>
      <c r="G10" s="45" t="s">
        <v>150</v>
      </c>
      <c r="H10" s="87">
        <f>ROUNDDOWN(C4,1)</f>
        <v>20</v>
      </c>
      <c r="I10" s="88"/>
      <c r="J10" s="62" t="s">
        <v>194</v>
      </c>
      <c r="K10" s="63" t="s">
        <v>343</v>
      </c>
      <c r="Q10" s="79"/>
      <c r="R10" s="1">
        <v>16.8</v>
      </c>
      <c r="S10" s="1">
        <v>14.7</v>
      </c>
    </row>
    <row r="11" spans="1:19" x14ac:dyDescent="0.55000000000000004">
      <c r="B11" s="46"/>
      <c r="E11" s="374" t="str">
        <f>IF(C4&lt;=E10,"上限以内","上限を超えています")</f>
        <v>上限以内</v>
      </c>
      <c r="F11" s="374"/>
      <c r="H11" s="89">
        <f>ROUNDDOWN(E4,0)</f>
        <v>50</v>
      </c>
      <c r="I11" s="88"/>
      <c r="K11" s="63" t="s">
        <v>344</v>
      </c>
    </row>
    <row r="12" spans="1:19" ht="18.5" thickBot="1" x14ac:dyDescent="0.6">
      <c r="B12" s="66" t="s">
        <v>345</v>
      </c>
    </row>
    <row r="13" spans="1:19" ht="26.5" thickBot="1" x14ac:dyDescent="0.6">
      <c r="B13" s="90" t="s">
        <v>346</v>
      </c>
      <c r="C13" s="90" t="s">
        <v>347</v>
      </c>
      <c r="D13" s="91" t="s">
        <v>348</v>
      </c>
      <c r="E13" s="90" t="s">
        <v>269</v>
      </c>
      <c r="F13" s="91" t="s">
        <v>349</v>
      </c>
      <c r="G13" s="91" t="s">
        <v>350</v>
      </c>
      <c r="H13" s="90" t="s">
        <v>270</v>
      </c>
    </row>
    <row r="14" spans="1:19" ht="18.5" thickBot="1" x14ac:dyDescent="0.6">
      <c r="B14" s="92">
        <v>1</v>
      </c>
      <c r="C14" s="93" t="s">
        <v>351</v>
      </c>
      <c r="D14" s="94" t="s">
        <v>352</v>
      </c>
      <c r="E14" s="94" t="s">
        <v>352</v>
      </c>
      <c r="F14" s="94" t="s">
        <v>352</v>
      </c>
      <c r="G14" s="95" t="s">
        <v>352</v>
      </c>
      <c r="H14" s="93" t="s">
        <v>353</v>
      </c>
      <c r="J14" s="62" t="s">
        <v>194</v>
      </c>
      <c r="K14" s="63" t="s">
        <v>354</v>
      </c>
    </row>
    <row r="15" spans="1:19" ht="18.5" thickBot="1" x14ac:dyDescent="0.6">
      <c r="B15" s="92">
        <v>2</v>
      </c>
      <c r="C15" s="93" t="s">
        <v>355</v>
      </c>
      <c r="D15" s="94" t="s">
        <v>352</v>
      </c>
      <c r="E15" s="94" t="s">
        <v>352</v>
      </c>
      <c r="F15" s="94" t="s">
        <v>352</v>
      </c>
      <c r="G15" s="95" t="s">
        <v>352</v>
      </c>
      <c r="H15" s="93" t="s">
        <v>353</v>
      </c>
    </row>
    <row r="16" spans="1:19" ht="18.5" thickBot="1" x14ac:dyDescent="0.6">
      <c r="B16" s="92">
        <v>3</v>
      </c>
      <c r="C16" s="93" t="s">
        <v>356</v>
      </c>
      <c r="D16" s="94" t="s">
        <v>352</v>
      </c>
      <c r="E16" s="94" t="s">
        <v>352</v>
      </c>
      <c r="F16" s="94" t="s">
        <v>352</v>
      </c>
      <c r="G16" s="95" t="s">
        <v>352</v>
      </c>
      <c r="H16" s="93" t="s">
        <v>353</v>
      </c>
    </row>
    <row r="17" spans="2:11" ht="18.5" thickBot="1" x14ac:dyDescent="0.6">
      <c r="B17" s="96"/>
      <c r="C17" s="97"/>
      <c r="D17" s="98"/>
      <c r="E17" s="99"/>
      <c r="F17" s="99"/>
      <c r="G17" s="100">
        <f t="shared" ref="G17:G23" si="0">D17*F17*E17</f>
        <v>0</v>
      </c>
      <c r="H17" s="97"/>
    </row>
    <row r="18" spans="2:11" ht="18.5" thickBot="1" x14ac:dyDescent="0.6">
      <c r="B18" s="96"/>
      <c r="C18" s="97"/>
      <c r="D18" s="98"/>
      <c r="E18" s="99"/>
      <c r="F18" s="99"/>
      <c r="G18" s="100">
        <f t="shared" si="0"/>
        <v>0</v>
      </c>
      <c r="H18" s="97"/>
    </row>
    <row r="19" spans="2:11" ht="18.5" thickBot="1" x14ac:dyDescent="0.6">
      <c r="B19" s="96"/>
      <c r="C19" s="97"/>
      <c r="D19" s="98"/>
      <c r="E19" s="99"/>
      <c r="F19" s="99"/>
      <c r="G19" s="100">
        <f t="shared" si="0"/>
        <v>0</v>
      </c>
      <c r="H19" s="97"/>
    </row>
    <row r="20" spans="2:11" ht="18.5" thickBot="1" x14ac:dyDescent="0.6">
      <c r="B20" s="96"/>
      <c r="C20" s="97"/>
      <c r="D20" s="98"/>
      <c r="E20" s="99"/>
      <c r="F20" s="99"/>
      <c r="G20" s="100">
        <f t="shared" si="0"/>
        <v>0</v>
      </c>
      <c r="H20" s="97"/>
    </row>
    <row r="21" spans="2:11" ht="18.5" thickBot="1" x14ac:dyDescent="0.6">
      <c r="B21" s="96"/>
      <c r="C21" s="97"/>
      <c r="D21" s="98"/>
      <c r="E21" s="99"/>
      <c r="F21" s="99"/>
      <c r="G21" s="100">
        <f t="shared" si="0"/>
        <v>0</v>
      </c>
      <c r="H21" s="97"/>
    </row>
    <row r="22" spans="2:11" ht="18.5" thickBot="1" x14ac:dyDescent="0.6">
      <c r="B22" s="96"/>
      <c r="C22" s="97"/>
      <c r="D22" s="98"/>
      <c r="E22" s="99"/>
      <c r="F22" s="99"/>
      <c r="G22" s="100">
        <f t="shared" si="0"/>
        <v>0</v>
      </c>
      <c r="H22" s="97"/>
    </row>
    <row r="23" spans="2:11" ht="18.5" thickBot="1" x14ac:dyDescent="0.6">
      <c r="B23" s="96"/>
      <c r="C23" s="97"/>
      <c r="D23" s="98"/>
      <c r="E23" s="99"/>
      <c r="F23" s="99"/>
      <c r="G23" s="100">
        <f t="shared" si="0"/>
        <v>0</v>
      </c>
      <c r="H23" s="97"/>
    </row>
    <row r="24" spans="2:11" ht="18.5" thickBot="1" x14ac:dyDescent="0.6">
      <c r="B24" s="375" t="s">
        <v>357</v>
      </c>
      <c r="C24" s="376"/>
      <c r="D24" s="101"/>
      <c r="E24" s="101"/>
      <c r="F24" s="101"/>
      <c r="G24" s="95" t="s">
        <v>352</v>
      </c>
      <c r="H24" s="102"/>
      <c r="J24" s="62" t="s">
        <v>194</v>
      </c>
      <c r="K24" s="63" t="s">
        <v>298</v>
      </c>
    </row>
    <row r="26" spans="2:11" ht="18.5" thickBot="1" x14ac:dyDescent="0.6">
      <c r="B26" s="66" t="s">
        <v>358</v>
      </c>
    </row>
    <row r="27" spans="2:11" x14ac:dyDescent="0.55000000000000004">
      <c r="B27" s="377" t="s">
        <v>359</v>
      </c>
      <c r="C27" s="378"/>
      <c r="D27" s="378"/>
      <c r="E27" s="378"/>
      <c r="F27" s="378"/>
      <c r="G27" s="378"/>
      <c r="H27" s="379"/>
      <c r="J27" s="62" t="s">
        <v>194</v>
      </c>
      <c r="K27" s="63" t="s">
        <v>360</v>
      </c>
    </row>
    <row r="28" spans="2:11" x14ac:dyDescent="0.55000000000000004">
      <c r="B28" s="380"/>
      <c r="C28" s="381"/>
      <c r="D28" s="381"/>
      <c r="E28" s="381"/>
      <c r="F28" s="381"/>
      <c r="G28" s="381"/>
      <c r="H28" s="382"/>
    </row>
    <row r="29" spans="2:11" x14ac:dyDescent="0.55000000000000004">
      <c r="B29" s="380"/>
      <c r="C29" s="381"/>
      <c r="D29" s="381"/>
      <c r="E29" s="381"/>
      <c r="F29" s="381"/>
      <c r="G29" s="381"/>
      <c r="H29" s="382"/>
    </row>
    <row r="30" spans="2:11" x14ac:dyDescent="0.55000000000000004">
      <c r="B30" s="380"/>
      <c r="C30" s="381"/>
      <c r="D30" s="381"/>
      <c r="E30" s="381"/>
      <c r="F30" s="381"/>
      <c r="G30" s="381"/>
      <c r="H30" s="382"/>
    </row>
    <row r="31" spans="2:11" x14ac:dyDescent="0.55000000000000004">
      <c r="B31" s="380"/>
      <c r="C31" s="381"/>
      <c r="D31" s="381"/>
      <c r="E31" s="381"/>
      <c r="F31" s="381"/>
      <c r="G31" s="381"/>
      <c r="H31" s="382"/>
    </row>
    <row r="32" spans="2:11" x14ac:dyDescent="0.55000000000000004">
      <c r="B32" s="380"/>
      <c r="C32" s="381"/>
      <c r="D32" s="381"/>
      <c r="E32" s="381"/>
      <c r="F32" s="381"/>
      <c r="G32" s="381"/>
      <c r="H32" s="382"/>
    </row>
    <row r="33" spans="2:8" x14ac:dyDescent="0.55000000000000004">
      <c r="B33" s="380"/>
      <c r="C33" s="381"/>
      <c r="D33" s="381"/>
      <c r="E33" s="381"/>
      <c r="F33" s="381"/>
      <c r="G33" s="381"/>
      <c r="H33" s="382"/>
    </row>
    <row r="34" spans="2:8" x14ac:dyDescent="0.55000000000000004">
      <c r="B34" s="380"/>
      <c r="C34" s="381"/>
      <c r="D34" s="381"/>
      <c r="E34" s="381"/>
      <c r="F34" s="381"/>
      <c r="G34" s="381"/>
      <c r="H34" s="382"/>
    </row>
    <row r="35" spans="2:8" ht="18.5" thickBot="1" x14ac:dyDescent="0.6">
      <c r="B35" s="383"/>
      <c r="C35" s="384"/>
      <c r="D35" s="384"/>
      <c r="E35" s="384"/>
      <c r="F35" s="384"/>
      <c r="G35" s="384"/>
      <c r="H35" s="385"/>
    </row>
  </sheetData>
  <mergeCells count="9">
    <mergeCell ref="E11:F11"/>
    <mergeCell ref="B24:C24"/>
    <mergeCell ref="B27:H35"/>
    <mergeCell ref="A1:B1"/>
    <mergeCell ref="C1:H1"/>
    <mergeCell ref="E4:F4"/>
    <mergeCell ref="E6:F6"/>
    <mergeCell ref="E8:F8"/>
    <mergeCell ref="E10:F10"/>
  </mergeCells>
  <phoneticPr fontId="16"/>
  <dataValidations count="2">
    <dataValidation type="list" allowBlank="1" showInputMessage="1" showErrorMessage="1" sqref="E6:F6" xr:uid="{3640D9B6-03A9-41E8-92A1-8CCED74FB384}">
      <formula1>"屋根設置,地上設置"</formula1>
    </dataValidation>
    <dataValidation type="list" allowBlank="1" showInputMessage="1" showErrorMessage="1" sqref="E8:F8" xr:uid="{C7B613FB-3E92-496E-8631-74AC499F01DB}">
      <formula1>INDIRECT(E6)</formula1>
    </dataValidation>
  </dataValidations>
  <pageMargins left="0.70866141732283472" right="0.70866141732283472" top="0.74803149606299213" bottom="0.74803149606299213" header="0.31496062992125984" footer="0.31496062992125984"/>
  <pageSetup paperSize="9" scale="3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F6E6F-28B9-4EFC-BBEA-7BA5AAF0A475}">
  <sheetPr>
    <pageSetUpPr fitToPage="1"/>
  </sheetPr>
  <dimension ref="A1:N70"/>
  <sheetViews>
    <sheetView showGridLines="0" view="pageBreakPreview" zoomScaleSheetLayoutView="100" workbookViewId="0">
      <selection activeCell="B6" sqref="B6"/>
    </sheetView>
  </sheetViews>
  <sheetFormatPr defaultColWidth="8.75" defaultRowHeight="13" x14ac:dyDescent="0.55000000000000004"/>
  <cols>
    <col min="1" max="1" width="1.75" style="45" customWidth="1"/>
    <col min="2" max="2" width="8.75" style="45"/>
    <col min="3" max="3" width="16.58203125" style="45" customWidth="1"/>
    <col min="4" max="4" width="21.75" style="47" customWidth="1"/>
    <col min="5" max="5" width="13.75" style="45" customWidth="1"/>
    <col min="6" max="7" width="6.75" style="45" customWidth="1"/>
    <col min="8" max="8" width="18.58203125" style="45" customWidth="1"/>
    <col min="9" max="9" width="8.75" style="45"/>
    <col min="10" max="10" width="16.75" style="48" customWidth="1"/>
    <col min="11" max="11" width="1.75" style="45" customWidth="1"/>
    <col min="12" max="12" width="3.25" style="45" customWidth="1"/>
    <col min="13" max="13" width="8.75" style="46"/>
    <col min="14" max="16384" width="8.75" style="45"/>
  </cols>
  <sheetData>
    <row r="1" spans="1:14" ht="27" customHeight="1" thickBot="1" x14ac:dyDescent="0.6">
      <c r="A1" s="357" t="s">
        <v>251</v>
      </c>
      <c r="B1" s="358"/>
      <c r="C1" s="369" t="s">
        <v>361</v>
      </c>
      <c r="D1" s="370"/>
      <c r="E1" s="370"/>
      <c r="F1" s="370"/>
      <c r="G1" s="370"/>
      <c r="H1" s="370"/>
      <c r="I1" s="370"/>
      <c r="J1" s="371"/>
      <c r="M1" s="46" t="s">
        <v>194</v>
      </c>
      <c r="N1" s="45" t="s">
        <v>362</v>
      </c>
    </row>
    <row r="2" spans="1:14" ht="16.149999999999999" customHeight="1" thickBot="1" x14ac:dyDescent="0.6">
      <c r="A2" s="103"/>
      <c r="B2" s="103"/>
      <c r="C2" s="103"/>
      <c r="D2" s="104"/>
      <c r="E2" s="103"/>
      <c r="F2" s="103"/>
      <c r="G2" s="103"/>
      <c r="H2" s="103"/>
      <c r="I2" s="103"/>
      <c r="J2" s="105"/>
    </row>
    <row r="3" spans="1:14" ht="16.149999999999999" customHeight="1" thickBot="1" x14ac:dyDescent="0.6">
      <c r="A3" s="103"/>
      <c r="B3" s="106" t="s">
        <v>363</v>
      </c>
      <c r="C3" s="107"/>
      <c r="D3" s="108">
        <f>D7*40000</f>
        <v>2000000</v>
      </c>
      <c r="E3" s="103" t="s">
        <v>364</v>
      </c>
      <c r="F3" s="396" t="s">
        <v>365</v>
      </c>
      <c r="G3" s="396"/>
      <c r="H3" s="396"/>
      <c r="I3" s="396"/>
      <c r="J3" s="396"/>
      <c r="M3" s="62" t="s">
        <v>194</v>
      </c>
      <c r="N3" s="63" t="s">
        <v>298</v>
      </c>
    </row>
    <row r="4" spans="1:14" ht="16.149999999999999" customHeight="1" x14ac:dyDescent="0.55000000000000004">
      <c r="A4" s="103"/>
      <c r="B4" s="109"/>
      <c r="C4" s="107"/>
      <c r="D4" s="110"/>
      <c r="E4" s="103"/>
      <c r="F4" s="373" t="s">
        <v>366</v>
      </c>
      <c r="G4" s="373"/>
      <c r="H4" s="373"/>
      <c r="I4" s="373"/>
      <c r="J4" s="373"/>
      <c r="M4" s="62"/>
      <c r="N4" s="63"/>
    </row>
    <row r="5" spans="1:14" ht="16.149999999999999" customHeight="1" x14ac:dyDescent="0.55000000000000004">
      <c r="E5" s="103"/>
      <c r="F5" s="373"/>
      <c r="G5" s="373"/>
      <c r="H5" s="373"/>
      <c r="I5" s="373"/>
      <c r="J5" s="373"/>
    </row>
    <row r="6" spans="1:14" ht="16.149999999999999" customHeight="1" thickBot="1" x14ac:dyDescent="0.6">
      <c r="E6" s="103"/>
      <c r="F6" s="60"/>
      <c r="G6" s="60"/>
      <c r="H6" s="60"/>
      <c r="I6" s="60"/>
      <c r="J6" s="60"/>
    </row>
    <row r="7" spans="1:14" ht="16.149999999999999" customHeight="1" thickBot="1" x14ac:dyDescent="0.6">
      <c r="A7" s="103"/>
      <c r="B7" s="397" t="s">
        <v>291</v>
      </c>
      <c r="C7" s="397"/>
      <c r="D7" s="111">
        <v>50</v>
      </c>
      <c r="E7" s="103" t="s">
        <v>367</v>
      </c>
      <c r="F7" s="396" t="s">
        <v>368</v>
      </c>
      <c r="G7" s="396"/>
      <c r="H7" s="396"/>
      <c r="I7" s="396"/>
      <c r="J7" s="396"/>
      <c r="M7" s="62" t="s">
        <v>194</v>
      </c>
      <c r="N7" s="63" t="s">
        <v>324</v>
      </c>
    </row>
    <row r="8" spans="1:14" ht="16.149999999999999" customHeight="1" thickBot="1" x14ac:dyDescent="0.6">
      <c r="A8" s="103"/>
      <c r="B8" s="106"/>
      <c r="C8" s="106"/>
      <c r="D8" s="106"/>
      <c r="E8" s="106"/>
      <c r="F8" s="65"/>
      <c r="G8" s="65"/>
      <c r="H8" s="65"/>
      <c r="I8" s="68">
        <f>ROUNDDOWN(D7,0)</f>
        <v>50</v>
      </c>
      <c r="J8" s="69" t="s">
        <v>292</v>
      </c>
      <c r="M8" s="62"/>
      <c r="N8" s="63" t="s">
        <v>369</v>
      </c>
    </row>
    <row r="9" spans="1:14" ht="16.149999999999999" customHeight="1" thickBot="1" x14ac:dyDescent="0.6">
      <c r="A9" s="103"/>
      <c r="B9" s="398" t="s">
        <v>370</v>
      </c>
      <c r="C9" s="399"/>
      <c r="D9" s="112">
        <v>0</v>
      </c>
      <c r="E9" s="103" t="s">
        <v>364</v>
      </c>
      <c r="F9" s="396" t="s">
        <v>371</v>
      </c>
      <c r="G9" s="396"/>
      <c r="H9" s="396"/>
      <c r="I9" s="396"/>
      <c r="J9" s="396"/>
      <c r="M9" s="62" t="s">
        <v>194</v>
      </c>
      <c r="N9" s="63" t="s">
        <v>372</v>
      </c>
    </row>
    <row r="10" spans="1:14" ht="16.149999999999999" customHeight="1" thickBot="1" x14ac:dyDescent="0.6">
      <c r="A10" s="103"/>
      <c r="B10" s="103"/>
      <c r="C10" s="103"/>
      <c r="D10" s="104"/>
      <c r="E10" s="103"/>
      <c r="F10" s="103"/>
      <c r="G10" s="103"/>
      <c r="H10" s="103"/>
      <c r="I10" s="103"/>
      <c r="J10" s="113" t="s">
        <v>373</v>
      </c>
    </row>
    <row r="11" spans="1:14" ht="16.149999999999999" customHeight="1" x14ac:dyDescent="0.55000000000000004">
      <c r="B11" s="400" t="s">
        <v>374</v>
      </c>
      <c r="C11" s="401"/>
      <c r="D11" s="114" t="s">
        <v>375</v>
      </c>
      <c r="E11" s="115" t="s">
        <v>376</v>
      </c>
      <c r="F11" s="115" t="s">
        <v>269</v>
      </c>
      <c r="G11" s="116" t="s">
        <v>377</v>
      </c>
      <c r="H11" s="117" t="s">
        <v>378</v>
      </c>
      <c r="I11" s="118" t="s">
        <v>346</v>
      </c>
      <c r="J11" s="119" t="s">
        <v>270</v>
      </c>
    </row>
    <row r="12" spans="1:14" ht="16.149999999999999" customHeight="1" x14ac:dyDescent="0.55000000000000004">
      <c r="B12" s="402"/>
      <c r="C12" s="403"/>
      <c r="D12" s="120" t="s">
        <v>271</v>
      </c>
      <c r="E12" s="121">
        <v>28000</v>
      </c>
      <c r="F12" s="121">
        <v>125</v>
      </c>
      <c r="G12" s="122" t="s">
        <v>379</v>
      </c>
      <c r="H12" s="123">
        <f t="shared" ref="H12:H57" si="0">E12*F12</f>
        <v>3500000</v>
      </c>
      <c r="I12" s="124">
        <v>1</v>
      </c>
      <c r="J12" s="125"/>
      <c r="M12" s="62" t="s">
        <v>194</v>
      </c>
      <c r="N12" s="63" t="s">
        <v>298</v>
      </c>
    </row>
    <row r="13" spans="1:14" ht="16.149999999999999" customHeight="1" x14ac:dyDescent="0.55000000000000004">
      <c r="B13" s="402"/>
      <c r="C13" s="403"/>
      <c r="D13" s="120" t="s">
        <v>275</v>
      </c>
      <c r="E13" s="121">
        <v>2000000</v>
      </c>
      <c r="F13" s="121">
        <v>1</v>
      </c>
      <c r="G13" s="122" t="s">
        <v>380</v>
      </c>
      <c r="H13" s="123">
        <f t="shared" si="0"/>
        <v>2000000</v>
      </c>
      <c r="I13" s="124">
        <v>2</v>
      </c>
      <c r="J13" s="125"/>
      <c r="M13" s="62" t="s">
        <v>194</v>
      </c>
      <c r="N13" s="63" t="s">
        <v>381</v>
      </c>
    </row>
    <row r="14" spans="1:14" ht="16.149999999999999" customHeight="1" x14ac:dyDescent="0.55000000000000004">
      <c r="B14" s="402"/>
      <c r="C14" s="403"/>
      <c r="D14" s="126" t="s">
        <v>279</v>
      </c>
      <c r="E14" s="127">
        <v>10000</v>
      </c>
      <c r="F14" s="127">
        <v>100</v>
      </c>
      <c r="G14" s="128" t="s">
        <v>380</v>
      </c>
      <c r="H14" s="123">
        <f t="shared" si="0"/>
        <v>1000000</v>
      </c>
      <c r="I14" s="129">
        <v>4</v>
      </c>
      <c r="J14" s="130"/>
    </row>
    <row r="15" spans="1:14" ht="16.149999999999999" customHeight="1" x14ac:dyDescent="0.55000000000000004">
      <c r="B15" s="402"/>
      <c r="C15" s="403"/>
      <c r="D15" s="131" t="s">
        <v>283</v>
      </c>
      <c r="E15" s="132">
        <v>100000</v>
      </c>
      <c r="F15" s="132">
        <v>1</v>
      </c>
      <c r="G15" s="133" t="s">
        <v>380</v>
      </c>
      <c r="H15" s="134">
        <f t="shared" si="0"/>
        <v>100000</v>
      </c>
      <c r="I15" s="135">
        <v>5</v>
      </c>
      <c r="J15" s="136"/>
    </row>
    <row r="16" spans="1:14" ht="16.149999999999999" customHeight="1" x14ac:dyDescent="0.55000000000000004">
      <c r="B16" s="402"/>
      <c r="C16" s="403"/>
      <c r="D16" s="137" t="s">
        <v>382</v>
      </c>
      <c r="E16" s="138">
        <v>200000</v>
      </c>
      <c r="F16" s="138">
        <v>1</v>
      </c>
      <c r="G16" s="122" t="s">
        <v>383</v>
      </c>
      <c r="H16" s="123">
        <f t="shared" si="0"/>
        <v>200000</v>
      </c>
      <c r="I16" s="139">
        <v>6</v>
      </c>
      <c r="J16" s="140"/>
      <c r="M16" s="45"/>
    </row>
    <row r="17" spans="2:13" ht="16.149999999999999" customHeight="1" x14ac:dyDescent="0.55000000000000004">
      <c r="B17" s="402"/>
      <c r="C17" s="403"/>
      <c r="D17" s="137" t="s">
        <v>384</v>
      </c>
      <c r="E17" s="121">
        <v>1000000</v>
      </c>
      <c r="F17" s="138">
        <v>1</v>
      </c>
      <c r="G17" s="122" t="s">
        <v>383</v>
      </c>
      <c r="H17" s="123">
        <f t="shared" si="0"/>
        <v>1000000</v>
      </c>
      <c r="I17" s="139">
        <v>7</v>
      </c>
      <c r="J17" s="125"/>
      <c r="M17" s="45"/>
    </row>
    <row r="18" spans="2:13" ht="16.149999999999999" customHeight="1" x14ac:dyDescent="0.55000000000000004">
      <c r="B18" s="402"/>
      <c r="C18" s="403"/>
      <c r="D18" s="120" t="s">
        <v>385</v>
      </c>
      <c r="E18" s="121">
        <v>1000000</v>
      </c>
      <c r="F18" s="138">
        <v>1</v>
      </c>
      <c r="G18" s="122" t="s">
        <v>383</v>
      </c>
      <c r="H18" s="123">
        <f t="shared" si="0"/>
        <v>1000000</v>
      </c>
      <c r="I18" s="139">
        <v>8</v>
      </c>
      <c r="J18" s="125"/>
      <c r="M18" s="45"/>
    </row>
    <row r="19" spans="2:13" ht="16.149999999999999" customHeight="1" x14ac:dyDescent="0.55000000000000004">
      <c r="B19" s="402"/>
      <c r="C19" s="403"/>
      <c r="D19" s="120" t="s">
        <v>386</v>
      </c>
      <c r="E19" s="121">
        <v>200000</v>
      </c>
      <c r="F19" s="138">
        <v>1</v>
      </c>
      <c r="G19" s="122" t="s">
        <v>383</v>
      </c>
      <c r="H19" s="123">
        <f t="shared" si="0"/>
        <v>200000</v>
      </c>
      <c r="I19" s="139">
        <v>9</v>
      </c>
      <c r="J19" s="125"/>
      <c r="M19" s="45"/>
    </row>
    <row r="20" spans="2:13" ht="16.149999999999999" customHeight="1" x14ac:dyDescent="0.55000000000000004">
      <c r="B20" s="402"/>
      <c r="C20" s="403"/>
      <c r="D20" s="120" t="s">
        <v>387</v>
      </c>
      <c r="E20" s="121">
        <v>500000</v>
      </c>
      <c r="F20" s="138">
        <v>1</v>
      </c>
      <c r="G20" s="122" t="s">
        <v>383</v>
      </c>
      <c r="H20" s="123">
        <f t="shared" si="0"/>
        <v>500000</v>
      </c>
      <c r="I20" s="139">
        <v>10</v>
      </c>
      <c r="J20" s="125"/>
      <c r="M20" s="45"/>
    </row>
    <row r="21" spans="2:13" ht="16.149999999999999" customHeight="1" x14ac:dyDescent="0.55000000000000004">
      <c r="B21" s="402"/>
      <c r="C21" s="403"/>
      <c r="D21" s="120" t="s">
        <v>388</v>
      </c>
      <c r="E21" s="121">
        <v>500000</v>
      </c>
      <c r="F21" s="138">
        <v>1</v>
      </c>
      <c r="G21" s="122" t="s">
        <v>383</v>
      </c>
      <c r="H21" s="123">
        <f t="shared" si="0"/>
        <v>500000</v>
      </c>
      <c r="I21" s="139">
        <v>11</v>
      </c>
      <c r="J21" s="125"/>
      <c r="M21" s="45"/>
    </row>
    <row r="22" spans="2:13" ht="16.149999999999999" customHeight="1" x14ac:dyDescent="0.55000000000000004">
      <c r="B22" s="402"/>
      <c r="C22" s="403"/>
      <c r="D22" s="141"/>
      <c r="E22" s="142"/>
      <c r="F22" s="143"/>
      <c r="G22" s="144"/>
      <c r="H22" s="145">
        <f t="shared" si="0"/>
        <v>0</v>
      </c>
      <c r="I22" s="146"/>
      <c r="J22" s="125"/>
      <c r="M22" s="45"/>
    </row>
    <row r="23" spans="2:13" ht="16.149999999999999" customHeight="1" x14ac:dyDescent="0.55000000000000004">
      <c r="B23" s="402"/>
      <c r="C23" s="403"/>
      <c r="D23" s="141"/>
      <c r="E23" s="142"/>
      <c r="F23" s="143"/>
      <c r="G23" s="144"/>
      <c r="H23" s="145">
        <f t="shared" si="0"/>
        <v>0</v>
      </c>
      <c r="I23" s="146"/>
      <c r="J23" s="125"/>
      <c r="M23" s="45"/>
    </row>
    <row r="24" spans="2:13" ht="16.149999999999999" customHeight="1" x14ac:dyDescent="0.55000000000000004">
      <c r="B24" s="402"/>
      <c r="C24" s="403"/>
      <c r="D24" s="141"/>
      <c r="E24" s="142"/>
      <c r="F24" s="143"/>
      <c r="G24" s="144"/>
      <c r="H24" s="145">
        <f t="shared" si="0"/>
        <v>0</v>
      </c>
      <c r="I24" s="146"/>
      <c r="J24" s="125"/>
      <c r="M24" s="45"/>
    </row>
    <row r="25" spans="2:13" ht="16.149999999999999" customHeight="1" x14ac:dyDescent="0.55000000000000004">
      <c r="B25" s="402"/>
      <c r="C25" s="403"/>
      <c r="D25" s="141"/>
      <c r="E25" s="142"/>
      <c r="F25" s="143"/>
      <c r="G25" s="144"/>
      <c r="H25" s="145">
        <f t="shared" si="0"/>
        <v>0</v>
      </c>
      <c r="I25" s="146"/>
      <c r="J25" s="125"/>
      <c r="M25" s="45"/>
    </row>
    <row r="26" spans="2:13" ht="16.149999999999999" customHeight="1" x14ac:dyDescent="0.55000000000000004">
      <c r="B26" s="402"/>
      <c r="C26" s="403"/>
      <c r="D26" s="141"/>
      <c r="E26" s="142"/>
      <c r="F26" s="143"/>
      <c r="G26" s="144"/>
      <c r="H26" s="145">
        <f t="shared" si="0"/>
        <v>0</v>
      </c>
      <c r="I26" s="146"/>
      <c r="J26" s="125"/>
      <c r="M26" s="45"/>
    </row>
    <row r="27" spans="2:13" ht="16.149999999999999" customHeight="1" x14ac:dyDescent="0.55000000000000004">
      <c r="B27" s="402"/>
      <c r="C27" s="403"/>
      <c r="D27" s="141"/>
      <c r="E27" s="142"/>
      <c r="F27" s="143"/>
      <c r="G27" s="144"/>
      <c r="H27" s="145">
        <f t="shared" si="0"/>
        <v>0</v>
      </c>
      <c r="I27" s="146"/>
      <c r="J27" s="125"/>
      <c r="M27" s="45"/>
    </row>
    <row r="28" spans="2:13" ht="16.149999999999999" customHeight="1" x14ac:dyDescent="0.55000000000000004">
      <c r="B28" s="402"/>
      <c r="C28" s="403"/>
      <c r="D28" s="141"/>
      <c r="E28" s="142"/>
      <c r="F28" s="143"/>
      <c r="G28" s="144"/>
      <c r="H28" s="145">
        <f t="shared" si="0"/>
        <v>0</v>
      </c>
      <c r="I28" s="146"/>
      <c r="J28" s="125"/>
      <c r="M28" s="45"/>
    </row>
    <row r="29" spans="2:13" ht="16.149999999999999" customHeight="1" x14ac:dyDescent="0.55000000000000004">
      <c r="B29" s="402"/>
      <c r="C29" s="403"/>
      <c r="D29" s="141"/>
      <c r="E29" s="142"/>
      <c r="F29" s="143"/>
      <c r="G29" s="144"/>
      <c r="H29" s="145">
        <f t="shared" si="0"/>
        <v>0</v>
      </c>
      <c r="I29" s="146"/>
      <c r="J29" s="125"/>
      <c r="M29" s="45"/>
    </row>
    <row r="30" spans="2:13" ht="16.149999999999999" customHeight="1" x14ac:dyDescent="0.55000000000000004">
      <c r="B30" s="402"/>
      <c r="C30" s="403"/>
      <c r="D30" s="141"/>
      <c r="E30" s="142"/>
      <c r="F30" s="143"/>
      <c r="G30" s="144"/>
      <c r="H30" s="145">
        <f t="shared" si="0"/>
        <v>0</v>
      </c>
      <c r="I30" s="146"/>
      <c r="J30" s="125"/>
      <c r="M30" s="45"/>
    </row>
    <row r="31" spans="2:13" ht="16.149999999999999" customHeight="1" x14ac:dyDescent="0.55000000000000004">
      <c r="B31" s="402"/>
      <c r="C31" s="403"/>
      <c r="D31" s="141"/>
      <c r="E31" s="142"/>
      <c r="F31" s="143"/>
      <c r="G31" s="144"/>
      <c r="H31" s="145">
        <f t="shared" si="0"/>
        <v>0</v>
      </c>
      <c r="I31" s="146"/>
      <c r="J31" s="125"/>
      <c r="M31" s="45"/>
    </row>
    <row r="32" spans="2:13" ht="16.149999999999999" customHeight="1" x14ac:dyDescent="0.55000000000000004">
      <c r="B32" s="402"/>
      <c r="C32" s="403"/>
      <c r="D32" s="141"/>
      <c r="E32" s="142"/>
      <c r="F32" s="143"/>
      <c r="G32" s="144"/>
      <c r="H32" s="145">
        <f t="shared" si="0"/>
        <v>0</v>
      </c>
      <c r="I32" s="146"/>
      <c r="J32" s="125"/>
    </row>
    <row r="33" spans="2:14" ht="16.149999999999999" customHeight="1" x14ac:dyDescent="0.55000000000000004">
      <c r="B33" s="402"/>
      <c r="C33" s="403"/>
      <c r="D33" s="141"/>
      <c r="E33" s="142"/>
      <c r="F33" s="143"/>
      <c r="G33" s="144"/>
      <c r="H33" s="145">
        <f t="shared" si="0"/>
        <v>0</v>
      </c>
      <c r="I33" s="146"/>
      <c r="J33" s="125"/>
    </row>
    <row r="34" spans="2:14" ht="16.149999999999999" customHeight="1" x14ac:dyDescent="0.55000000000000004">
      <c r="B34" s="402"/>
      <c r="C34" s="403"/>
      <c r="D34" s="141"/>
      <c r="E34" s="142"/>
      <c r="F34" s="143"/>
      <c r="G34" s="144"/>
      <c r="H34" s="145">
        <f t="shared" si="0"/>
        <v>0</v>
      </c>
      <c r="I34" s="146"/>
      <c r="J34" s="125"/>
    </row>
    <row r="35" spans="2:14" ht="16.149999999999999" customHeight="1" x14ac:dyDescent="0.55000000000000004">
      <c r="B35" s="402"/>
      <c r="C35" s="403"/>
      <c r="D35" s="147"/>
      <c r="E35" s="142"/>
      <c r="F35" s="143"/>
      <c r="G35" s="148"/>
      <c r="H35" s="145">
        <f t="shared" si="0"/>
        <v>0</v>
      </c>
      <c r="I35" s="149"/>
      <c r="J35" s="130"/>
    </row>
    <row r="36" spans="2:14" ht="16.149999999999999" customHeight="1" x14ac:dyDescent="0.55000000000000004">
      <c r="B36" s="402"/>
      <c r="C36" s="403"/>
      <c r="D36" s="150"/>
      <c r="E36" s="142"/>
      <c r="F36" s="143"/>
      <c r="G36" s="151"/>
      <c r="H36" s="152">
        <f t="shared" si="0"/>
        <v>0</v>
      </c>
      <c r="I36" s="153"/>
      <c r="J36" s="136"/>
      <c r="M36" s="62" t="s">
        <v>194</v>
      </c>
      <c r="N36" s="63" t="s">
        <v>298</v>
      </c>
    </row>
    <row r="37" spans="2:14" ht="16.149999999999999" customHeight="1" x14ac:dyDescent="0.55000000000000004">
      <c r="B37" s="402"/>
      <c r="C37" s="403"/>
      <c r="D37" s="154"/>
      <c r="E37" s="142"/>
      <c r="F37" s="143"/>
      <c r="G37" s="144"/>
      <c r="H37" s="145">
        <f t="shared" si="0"/>
        <v>0</v>
      </c>
      <c r="I37" s="155"/>
      <c r="J37" s="140"/>
    </row>
    <row r="38" spans="2:14" ht="16.149999999999999" customHeight="1" x14ac:dyDescent="0.55000000000000004">
      <c r="B38" s="402"/>
      <c r="C38" s="403"/>
      <c r="D38" s="141"/>
      <c r="E38" s="142"/>
      <c r="F38" s="143"/>
      <c r="G38" s="144"/>
      <c r="H38" s="145">
        <f t="shared" si="0"/>
        <v>0</v>
      </c>
      <c r="I38" s="146"/>
      <c r="J38" s="125"/>
    </row>
    <row r="39" spans="2:14" ht="16.149999999999999" customHeight="1" x14ac:dyDescent="0.55000000000000004">
      <c r="B39" s="402"/>
      <c r="C39" s="403"/>
      <c r="D39" s="141"/>
      <c r="E39" s="142"/>
      <c r="F39" s="143"/>
      <c r="G39" s="144"/>
      <c r="H39" s="145">
        <f t="shared" si="0"/>
        <v>0</v>
      </c>
      <c r="I39" s="146"/>
      <c r="J39" s="125"/>
    </row>
    <row r="40" spans="2:14" ht="16.149999999999999" customHeight="1" x14ac:dyDescent="0.55000000000000004">
      <c r="B40" s="402"/>
      <c r="C40" s="403"/>
      <c r="D40" s="141"/>
      <c r="E40" s="142"/>
      <c r="F40" s="143"/>
      <c r="G40" s="144"/>
      <c r="H40" s="145">
        <f t="shared" si="0"/>
        <v>0</v>
      </c>
      <c r="I40" s="146"/>
      <c r="J40" s="125"/>
    </row>
    <row r="41" spans="2:14" ht="16.149999999999999" customHeight="1" x14ac:dyDescent="0.55000000000000004">
      <c r="B41" s="402"/>
      <c r="C41" s="403"/>
      <c r="D41" s="141"/>
      <c r="E41" s="142"/>
      <c r="F41" s="143"/>
      <c r="G41" s="144"/>
      <c r="H41" s="145">
        <f t="shared" si="0"/>
        <v>0</v>
      </c>
      <c r="I41" s="146"/>
      <c r="J41" s="125"/>
    </row>
    <row r="42" spans="2:14" ht="16.149999999999999" customHeight="1" x14ac:dyDescent="0.55000000000000004">
      <c r="B42" s="402"/>
      <c r="C42" s="403"/>
      <c r="D42" s="141"/>
      <c r="E42" s="142"/>
      <c r="F42" s="143"/>
      <c r="G42" s="144"/>
      <c r="H42" s="145">
        <f t="shared" si="0"/>
        <v>0</v>
      </c>
      <c r="I42" s="146"/>
      <c r="J42" s="125"/>
    </row>
    <row r="43" spans="2:14" ht="16.149999999999999" customHeight="1" x14ac:dyDescent="0.55000000000000004">
      <c r="B43" s="402"/>
      <c r="C43" s="403"/>
      <c r="D43" s="141"/>
      <c r="E43" s="142"/>
      <c r="F43" s="143"/>
      <c r="G43" s="144"/>
      <c r="H43" s="145">
        <f t="shared" si="0"/>
        <v>0</v>
      </c>
      <c r="I43" s="146"/>
      <c r="J43" s="125"/>
    </row>
    <row r="44" spans="2:14" ht="16.149999999999999" customHeight="1" x14ac:dyDescent="0.55000000000000004">
      <c r="B44" s="402"/>
      <c r="C44" s="403"/>
      <c r="D44" s="141"/>
      <c r="E44" s="142"/>
      <c r="F44" s="143"/>
      <c r="G44" s="144"/>
      <c r="H44" s="145">
        <f t="shared" si="0"/>
        <v>0</v>
      </c>
      <c r="I44" s="146"/>
      <c r="J44" s="125"/>
    </row>
    <row r="45" spans="2:14" ht="16.149999999999999" customHeight="1" x14ac:dyDescent="0.55000000000000004">
      <c r="B45" s="402"/>
      <c r="C45" s="403"/>
      <c r="D45" s="141"/>
      <c r="E45" s="142"/>
      <c r="F45" s="143"/>
      <c r="G45" s="144"/>
      <c r="H45" s="145">
        <f t="shared" si="0"/>
        <v>0</v>
      </c>
      <c r="I45" s="146"/>
      <c r="J45" s="125"/>
    </row>
    <row r="46" spans="2:14" ht="16.149999999999999" customHeight="1" x14ac:dyDescent="0.55000000000000004">
      <c r="B46" s="402"/>
      <c r="C46" s="403"/>
      <c r="D46" s="141"/>
      <c r="E46" s="142"/>
      <c r="F46" s="143"/>
      <c r="G46" s="144"/>
      <c r="H46" s="145">
        <f t="shared" si="0"/>
        <v>0</v>
      </c>
      <c r="I46" s="146"/>
      <c r="J46" s="125"/>
    </row>
    <row r="47" spans="2:14" ht="16.149999999999999" customHeight="1" x14ac:dyDescent="0.55000000000000004">
      <c r="B47" s="402"/>
      <c r="C47" s="403"/>
      <c r="D47" s="141"/>
      <c r="E47" s="142"/>
      <c r="F47" s="143"/>
      <c r="G47" s="144"/>
      <c r="H47" s="145">
        <f t="shared" si="0"/>
        <v>0</v>
      </c>
      <c r="I47" s="146"/>
      <c r="J47" s="125"/>
    </row>
    <row r="48" spans="2:14" ht="16.149999999999999" customHeight="1" x14ac:dyDescent="0.55000000000000004">
      <c r="B48" s="402"/>
      <c r="C48" s="403"/>
      <c r="D48" s="141"/>
      <c r="E48" s="142"/>
      <c r="F48" s="143"/>
      <c r="G48" s="144"/>
      <c r="H48" s="145">
        <f t="shared" si="0"/>
        <v>0</v>
      </c>
      <c r="I48" s="146"/>
      <c r="J48" s="125"/>
    </row>
    <row r="49" spans="2:14" ht="16.149999999999999" customHeight="1" x14ac:dyDescent="0.55000000000000004">
      <c r="B49" s="402"/>
      <c r="C49" s="403"/>
      <c r="D49" s="141"/>
      <c r="E49" s="142"/>
      <c r="F49" s="143"/>
      <c r="G49" s="144"/>
      <c r="H49" s="145">
        <f t="shared" si="0"/>
        <v>0</v>
      </c>
      <c r="I49" s="146"/>
      <c r="J49" s="125"/>
    </row>
    <row r="50" spans="2:14" ht="16.149999999999999" customHeight="1" x14ac:dyDescent="0.55000000000000004">
      <c r="B50" s="402"/>
      <c r="C50" s="403"/>
      <c r="D50" s="141"/>
      <c r="E50" s="142"/>
      <c r="F50" s="143"/>
      <c r="G50" s="144"/>
      <c r="H50" s="145">
        <f t="shared" si="0"/>
        <v>0</v>
      </c>
      <c r="I50" s="146"/>
      <c r="J50" s="125"/>
    </row>
    <row r="51" spans="2:14" ht="16.149999999999999" customHeight="1" x14ac:dyDescent="0.55000000000000004">
      <c r="B51" s="402"/>
      <c r="C51" s="403"/>
      <c r="D51" s="141"/>
      <c r="E51" s="142"/>
      <c r="F51" s="143"/>
      <c r="G51" s="144"/>
      <c r="H51" s="145">
        <f t="shared" si="0"/>
        <v>0</v>
      </c>
      <c r="I51" s="146"/>
      <c r="J51" s="125"/>
    </row>
    <row r="52" spans="2:14" ht="16.149999999999999" customHeight="1" x14ac:dyDescent="0.55000000000000004">
      <c r="B52" s="402"/>
      <c r="C52" s="403"/>
      <c r="D52" s="141"/>
      <c r="E52" s="142"/>
      <c r="F52" s="143"/>
      <c r="G52" s="144"/>
      <c r="H52" s="145">
        <f t="shared" si="0"/>
        <v>0</v>
      </c>
      <c r="I52" s="146"/>
      <c r="J52" s="125"/>
    </row>
    <row r="53" spans="2:14" ht="16.149999999999999" customHeight="1" x14ac:dyDescent="0.55000000000000004">
      <c r="B53" s="402"/>
      <c r="C53" s="403"/>
      <c r="D53" s="141"/>
      <c r="E53" s="142"/>
      <c r="F53" s="143"/>
      <c r="G53" s="144"/>
      <c r="H53" s="145">
        <f t="shared" si="0"/>
        <v>0</v>
      </c>
      <c r="I53" s="146"/>
      <c r="J53" s="125"/>
    </row>
    <row r="54" spans="2:14" ht="16.149999999999999" customHeight="1" x14ac:dyDescent="0.55000000000000004">
      <c r="B54" s="402"/>
      <c r="C54" s="403"/>
      <c r="D54" s="141"/>
      <c r="E54" s="142"/>
      <c r="F54" s="143"/>
      <c r="G54" s="144"/>
      <c r="H54" s="145">
        <f t="shared" si="0"/>
        <v>0</v>
      </c>
      <c r="I54" s="146"/>
      <c r="J54" s="125"/>
    </row>
    <row r="55" spans="2:14" ht="16.149999999999999" customHeight="1" x14ac:dyDescent="0.55000000000000004">
      <c r="B55" s="402"/>
      <c r="C55" s="403"/>
      <c r="D55" s="141"/>
      <c r="E55" s="142"/>
      <c r="F55" s="143"/>
      <c r="G55" s="144"/>
      <c r="H55" s="145">
        <f t="shared" si="0"/>
        <v>0</v>
      </c>
      <c r="I55" s="146"/>
      <c r="J55" s="125"/>
    </row>
    <row r="56" spans="2:14" ht="16.149999999999999" customHeight="1" x14ac:dyDescent="0.55000000000000004">
      <c r="B56" s="402"/>
      <c r="C56" s="403"/>
      <c r="D56" s="147"/>
      <c r="E56" s="142"/>
      <c r="F56" s="143"/>
      <c r="G56" s="148"/>
      <c r="H56" s="145">
        <f t="shared" si="0"/>
        <v>0</v>
      </c>
      <c r="I56" s="149"/>
      <c r="J56" s="130"/>
    </row>
    <row r="57" spans="2:14" ht="16.149999999999999" customHeight="1" thickBot="1" x14ac:dyDescent="0.6">
      <c r="B57" s="404"/>
      <c r="C57" s="405"/>
      <c r="D57" s="156"/>
      <c r="E57" s="142"/>
      <c r="F57" s="143"/>
      <c r="G57" s="157"/>
      <c r="H57" s="158">
        <f t="shared" si="0"/>
        <v>0</v>
      </c>
      <c r="I57" s="159"/>
      <c r="J57" s="160"/>
    </row>
    <row r="58" spans="2:14" ht="16.149999999999999" customHeight="1" thickBot="1" x14ac:dyDescent="0.6">
      <c r="B58" s="375" t="s">
        <v>389</v>
      </c>
      <c r="C58" s="376"/>
      <c r="D58" s="161"/>
      <c r="E58" s="162"/>
      <c r="F58" s="162"/>
      <c r="G58" s="163"/>
      <c r="H58" s="164">
        <f>SUM(H12:H57)</f>
        <v>10000000</v>
      </c>
      <c r="I58" s="165"/>
      <c r="J58" s="166"/>
      <c r="M58" s="62" t="s">
        <v>194</v>
      </c>
      <c r="N58" s="63" t="s">
        <v>298</v>
      </c>
    </row>
    <row r="59" spans="2:14" ht="16.149999999999999" customHeight="1" thickBot="1" x14ac:dyDescent="0.6">
      <c r="B59" s="406" t="s">
        <v>390</v>
      </c>
      <c r="C59" s="407"/>
      <c r="D59" s="161"/>
      <c r="E59" s="162"/>
      <c r="F59" s="162"/>
      <c r="G59" s="163"/>
      <c r="H59" s="167">
        <f>H58*0.1</f>
        <v>1000000</v>
      </c>
      <c r="I59" s="165"/>
      <c r="J59" s="166"/>
      <c r="M59" s="62" t="s">
        <v>194</v>
      </c>
      <c r="N59" s="63" t="s">
        <v>298</v>
      </c>
    </row>
    <row r="60" spans="2:14" ht="16.149999999999999" customHeight="1" thickBot="1" x14ac:dyDescent="0.6">
      <c r="B60" s="394" t="s">
        <v>391</v>
      </c>
      <c r="C60" s="395"/>
      <c r="D60" s="161"/>
      <c r="E60" s="162"/>
      <c r="F60" s="162"/>
      <c r="G60" s="163"/>
      <c r="H60" s="164">
        <f>H58+H59</f>
        <v>11000000</v>
      </c>
      <c r="I60" s="165"/>
      <c r="J60" s="166"/>
      <c r="M60" s="62" t="s">
        <v>194</v>
      </c>
      <c r="N60" s="63" t="s">
        <v>298</v>
      </c>
    </row>
    <row r="61" spans="2:14" ht="16.149999999999999" customHeight="1" x14ac:dyDescent="0.55000000000000004">
      <c r="M61" s="62" t="s">
        <v>194</v>
      </c>
      <c r="N61" s="63" t="s">
        <v>392</v>
      </c>
    </row>
    <row r="62" spans="2:14" ht="16.149999999999999" customHeight="1" x14ac:dyDescent="0.55000000000000004">
      <c r="B62" s="45" t="s">
        <v>393</v>
      </c>
    </row>
    <row r="63" spans="2:14" ht="16.149999999999999" customHeight="1" x14ac:dyDescent="0.55000000000000004">
      <c r="B63" s="168" t="s">
        <v>394</v>
      </c>
      <c r="C63" s="168"/>
      <c r="D63" s="169"/>
    </row>
    <row r="64" spans="2:14" ht="16.149999999999999" customHeight="1" x14ac:dyDescent="0.55000000000000004">
      <c r="B64" s="45" t="s">
        <v>395</v>
      </c>
    </row>
    <row r="65" spans="2:2" ht="16.149999999999999" customHeight="1" x14ac:dyDescent="0.55000000000000004">
      <c r="B65" s="170"/>
    </row>
    <row r="66" spans="2:2" ht="16.149999999999999" customHeight="1" x14ac:dyDescent="0.55000000000000004"/>
    <row r="67" spans="2:2" ht="16.149999999999999" customHeight="1" x14ac:dyDescent="0.55000000000000004"/>
    <row r="68" spans="2:2" ht="16.149999999999999" customHeight="1" x14ac:dyDescent="0.55000000000000004"/>
    <row r="69" spans="2:2" ht="16.149999999999999" customHeight="1" x14ac:dyDescent="0.55000000000000004"/>
    <row r="70" spans="2:2" ht="16.149999999999999" customHeight="1" x14ac:dyDescent="0.55000000000000004"/>
  </sheetData>
  <mergeCells count="12">
    <mergeCell ref="B60:C60"/>
    <mergeCell ref="A1:B1"/>
    <mergeCell ref="C1:J1"/>
    <mergeCell ref="F3:J3"/>
    <mergeCell ref="F4:J5"/>
    <mergeCell ref="B7:C7"/>
    <mergeCell ref="F7:J7"/>
    <mergeCell ref="B9:C9"/>
    <mergeCell ref="F9:J9"/>
    <mergeCell ref="B11:C57"/>
    <mergeCell ref="B58:C58"/>
    <mergeCell ref="B59:C59"/>
  </mergeCells>
  <phoneticPr fontId="16"/>
  <pageMargins left="0.70866141732283472" right="0.70866141732283472" top="0.74803149606299213" bottom="0.74803149606299213" header="0.31496062992125984" footer="0.31496062992125984"/>
  <pageSetup paperSize="9" scale="3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8</vt:i4>
      </vt:variant>
    </vt:vector>
  </HeadingPairs>
  <TitlesOfParts>
    <vt:vector size="19" baseType="lpstr">
      <vt:lpstr>記載例・様式１</vt:lpstr>
      <vt:lpstr>記載例・別紙１事業計画書①</vt:lpstr>
      <vt:lpstr>記載例・別紙１事業計画書②</vt:lpstr>
      <vt:lpstr>記載例・別紙２工程表</vt:lpstr>
      <vt:lpstr>記載例・添付１</vt:lpstr>
      <vt:lpstr>記載例・添付２</vt:lpstr>
      <vt:lpstr>記載例・添付３</vt:lpstr>
      <vt:lpstr>記載例・添付４</vt:lpstr>
      <vt:lpstr>記載例・添付５（太陽光）</vt:lpstr>
      <vt:lpstr>記載例・添付５（蓄電池）</vt:lpstr>
      <vt:lpstr>記載例・センター用（申請者は編集しないでください）</vt:lpstr>
      <vt:lpstr>記載例・添付１!Print_Area</vt:lpstr>
      <vt:lpstr>記載例・添付２!Print_Area</vt:lpstr>
      <vt:lpstr>記載例・添付３!Print_Area</vt:lpstr>
      <vt:lpstr>記載例・添付４!Print_Area</vt:lpstr>
      <vt:lpstr>'記載例・添付５（太陽光）'!Print_Area</vt:lpstr>
      <vt:lpstr>'記載例・添付５（蓄電池）'!Print_Area</vt:lpstr>
      <vt:lpstr>屋根設置</vt:lpstr>
      <vt:lpstr>地上設置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mirai 1212</dc:creator>
  <cp:lastModifiedBy>mirai 1212</cp:lastModifiedBy>
  <dcterms:created xsi:type="dcterms:W3CDTF">2023-04-10T03:03:08Z</dcterms:created>
  <dcterms:modified xsi:type="dcterms:W3CDTF">2023-06-06T13:05:08Z</dcterms:modified>
</cp:coreProperties>
</file>